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835" activeTab="2"/>
  </bookViews>
  <sheets>
    <sheet name="Титул" sheetId="8" r:id="rId1"/>
    <sheet name="График" sheetId="7" r:id="rId2"/>
    <sheet name="План" sheetId="2" r:id="rId3"/>
  </sheets>
  <definedNames>
    <definedName name="_xlnm.Print_Area" localSheetId="0">Титул!$B$3:$AW$32</definedName>
  </definedNames>
  <calcPr calcId="114210"/>
</workbook>
</file>

<file path=xl/calcChain.xml><?xml version="1.0" encoding="utf-8"?>
<calcChain xmlns="http://schemas.openxmlformats.org/spreadsheetml/2006/main">
  <c r="V68" i="2"/>
  <c r="T66"/>
  <c r="R67"/>
  <c r="V34"/>
  <c r="T30"/>
  <c r="V24"/>
  <c r="T25"/>
  <c r="V33"/>
  <c r="T32"/>
  <c r="T29"/>
  <c r="T18"/>
  <c r="T15"/>
  <c r="T12"/>
  <c r="T19"/>
  <c r="R28"/>
  <c r="R27"/>
  <c r="R23"/>
  <c r="R16"/>
  <c r="R11"/>
  <c r="R22"/>
  <c r="V45"/>
  <c r="V46"/>
  <c r="V47"/>
  <c r="V48"/>
  <c r="V49"/>
  <c r="V44"/>
  <c r="T40"/>
  <c r="T39"/>
  <c r="T38"/>
  <c r="T37"/>
  <c r="T41"/>
  <c r="T42"/>
  <c r="X31"/>
  <c r="X55"/>
  <c r="X54"/>
  <c r="X52"/>
  <c r="X53"/>
  <c r="X51"/>
  <c r="X26"/>
  <c r="R58"/>
  <c r="R57"/>
  <c r="L9"/>
  <c r="L24"/>
  <c r="C20"/>
  <c r="C9"/>
  <c r="L17"/>
  <c r="J29"/>
  <c r="J13"/>
  <c r="J44"/>
  <c r="L44"/>
  <c r="X61"/>
  <c r="R60"/>
  <c r="R59"/>
  <c r="X62"/>
  <c r="X64"/>
  <c r="X63"/>
  <c r="X70"/>
  <c r="F21"/>
  <c r="C10"/>
  <c r="L15"/>
  <c r="J15"/>
  <c r="X21"/>
  <c r="V21"/>
  <c r="T21"/>
  <c r="R21"/>
  <c r="Q21"/>
  <c r="P21"/>
  <c r="O21"/>
  <c r="N21"/>
  <c r="M21"/>
  <c r="K21"/>
  <c r="E21"/>
  <c r="D21"/>
  <c r="C21"/>
  <c r="L31"/>
  <c r="J31"/>
  <c r="Y17"/>
  <c r="X17"/>
  <c r="W17"/>
  <c r="V17"/>
  <c r="T17"/>
  <c r="R17"/>
  <c r="Q17"/>
  <c r="P17"/>
  <c r="O17"/>
  <c r="N17"/>
  <c r="M17"/>
  <c r="K17"/>
  <c r="F17"/>
  <c r="E17"/>
  <c r="D17"/>
  <c r="C17"/>
  <c r="C43"/>
  <c r="X50"/>
  <c r="V50"/>
  <c r="U50"/>
  <c r="T50"/>
  <c r="S50"/>
  <c r="R50"/>
  <c r="Q50"/>
  <c r="P50"/>
  <c r="O50"/>
  <c r="N50"/>
  <c r="M50"/>
  <c r="K50"/>
  <c r="F50"/>
  <c r="E50"/>
  <c r="D50"/>
  <c r="C50"/>
  <c r="L51"/>
  <c r="Y36"/>
  <c r="X36"/>
  <c r="W36"/>
  <c r="V36"/>
  <c r="T36"/>
  <c r="S36"/>
  <c r="R36"/>
  <c r="Q36"/>
  <c r="P36"/>
  <c r="O36"/>
  <c r="N36"/>
  <c r="M36"/>
  <c r="K36"/>
  <c r="F36"/>
  <c r="E36"/>
  <c r="D36"/>
  <c r="C36"/>
  <c r="L39"/>
  <c r="L38"/>
  <c r="J38"/>
  <c r="J51"/>
  <c r="J39"/>
  <c r="L13"/>
  <c r="L70"/>
  <c r="J70"/>
  <c r="O43"/>
  <c r="BE23" i="7"/>
  <c r="BB23"/>
  <c r="AY23"/>
  <c r="AW23"/>
  <c r="AU23"/>
  <c r="AO23"/>
  <c r="AM23"/>
  <c r="AH23"/>
  <c r="AF23"/>
  <c r="Z23"/>
  <c r="W23"/>
  <c r="N23"/>
  <c r="H23"/>
  <c r="Q21"/>
  <c r="K22"/>
  <c r="AJ22"/>
  <c r="Y69" i="2"/>
  <c r="X69"/>
  <c r="W69"/>
  <c r="V69"/>
  <c r="U69"/>
  <c r="T69"/>
  <c r="S69"/>
  <c r="R69"/>
  <c r="Q69"/>
  <c r="P69"/>
  <c r="O69"/>
  <c r="N69"/>
  <c r="M69"/>
  <c r="L69"/>
  <c r="K69"/>
  <c r="J69"/>
  <c r="Y65"/>
  <c r="X65"/>
  <c r="V65"/>
  <c r="T65"/>
  <c r="R65"/>
  <c r="Q65"/>
  <c r="P65"/>
  <c r="O65"/>
  <c r="N65"/>
  <c r="M65"/>
  <c r="L65"/>
  <c r="K65"/>
  <c r="F65"/>
  <c r="E65"/>
  <c r="D65"/>
  <c r="C65"/>
  <c r="J65"/>
  <c r="Y56"/>
  <c r="X56"/>
  <c r="W56"/>
  <c r="V56"/>
  <c r="U56"/>
  <c r="T56"/>
  <c r="Q56"/>
  <c r="P56"/>
  <c r="O56"/>
  <c r="N56"/>
  <c r="M56"/>
  <c r="K56"/>
  <c r="F56"/>
  <c r="E56"/>
  <c r="D56"/>
  <c r="C56"/>
  <c r="C35"/>
  <c r="L57"/>
  <c r="Y43"/>
  <c r="V43"/>
  <c r="U43"/>
  <c r="T43"/>
  <c r="R43"/>
  <c r="Q43"/>
  <c r="P43"/>
  <c r="N43"/>
  <c r="M43"/>
  <c r="K43"/>
  <c r="F43"/>
  <c r="E43"/>
  <c r="D43"/>
  <c r="E35"/>
  <c r="D35"/>
  <c r="F35"/>
  <c r="J57"/>
  <c r="E10"/>
  <c r="L58"/>
  <c r="R56"/>
  <c r="L52"/>
  <c r="J52"/>
  <c r="J58"/>
  <c r="J56"/>
  <c r="L56"/>
  <c r="L53"/>
  <c r="L50"/>
  <c r="L45"/>
  <c r="L46"/>
  <c r="J46"/>
  <c r="J53"/>
  <c r="J50"/>
  <c r="J45"/>
  <c r="AQ21" i="7"/>
  <c r="AJ21"/>
  <c r="AC21"/>
  <c r="T21"/>
  <c r="K21"/>
  <c r="E21"/>
  <c r="B21"/>
  <c r="BH21"/>
  <c r="D10" i="2"/>
  <c r="F10"/>
  <c r="AQ22" i="7"/>
  <c r="AC22"/>
  <c r="AC23"/>
  <c r="T22"/>
  <c r="Q22"/>
  <c r="E22"/>
  <c r="B22"/>
  <c r="AJ23"/>
  <c r="T23"/>
  <c r="AQ23"/>
  <c r="Q23"/>
  <c r="K23"/>
  <c r="E23"/>
  <c r="B23"/>
  <c r="BH22"/>
  <c r="BH23"/>
  <c r="S10" i="2"/>
  <c r="U10"/>
  <c r="W10"/>
  <c r="X10"/>
  <c r="Y10"/>
  <c r="R35"/>
  <c r="L47"/>
  <c r="K35"/>
  <c r="M35"/>
  <c r="N35"/>
  <c r="O35"/>
  <c r="P35"/>
  <c r="Q35"/>
  <c r="L43"/>
  <c r="X43"/>
  <c r="X35"/>
  <c r="P20"/>
  <c r="J47"/>
  <c r="J43"/>
  <c r="Q20"/>
  <c r="O20"/>
  <c r="Y20"/>
  <c r="Y9"/>
  <c r="Y8"/>
  <c r="K20"/>
  <c r="S20"/>
  <c r="S9"/>
  <c r="S8"/>
  <c r="U20"/>
  <c r="U9"/>
  <c r="U8"/>
  <c r="W20"/>
  <c r="W9"/>
  <c r="W8"/>
  <c r="N20"/>
  <c r="M20"/>
  <c r="L37"/>
  <c r="J37"/>
  <c r="L23"/>
  <c r="L25"/>
  <c r="L26"/>
  <c r="L27"/>
  <c r="L28"/>
  <c r="L29"/>
  <c r="L30"/>
  <c r="L32"/>
  <c r="L33"/>
  <c r="L34"/>
  <c r="L22"/>
  <c r="L21"/>
  <c r="F20"/>
  <c r="F9"/>
  <c r="E20"/>
  <c r="E9"/>
  <c r="J33"/>
  <c r="J30"/>
  <c r="J28"/>
  <c r="J26"/>
  <c r="J24"/>
  <c r="J34"/>
  <c r="J32"/>
  <c r="J27"/>
  <c r="J25"/>
  <c r="J23"/>
  <c r="R20"/>
  <c r="L19"/>
  <c r="L18"/>
  <c r="Q10"/>
  <c r="L12"/>
  <c r="L14"/>
  <c r="J14"/>
  <c r="L16"/>
  <c r="V10"/>
  <c r="J19"/>
  <c r="J16"/>
  <c r="J12"/>
  <c r="J18"/>
  <c r="Q9"/>
  <c r="Q8"/>
  <c r="X20"/>
  <c r="J17"/>
  <c r="X9"/>
  <c r="X8"/>
  <c r="L11"/>
  <c r="M10"/>
  <c r="M9"/>
  <c r="M8"/>
  <c r="N10"/>
  <c r="N9"/>
  <c r="O10"/>
  <c r="O9"/>
  <c r="O8"/>
  <c r="P10"/>
  <c r="P9"/>
  <c r="P8"/>
  <c r="J11"/>
  <c r="R10"/>
  <c r="R9"/>
  <c r="R8"/>
  <c r="T10"/>
  <c r="L10"/>
  <c r="J10"/>
  <c r="N8"/>
  <c r="L64"/>
  <c r="J64"/>
  <c r="L63"/>
  <c r="L62"/>
  <c r="J63"/>
  <c r="L61"/>
  <c r="J61"/>
  <c r="J62"/>
  <c r="K10"/>
  <c r="K9"/>
  <c r="K8"/>
  <c r="J22"/>
  <c r="J21"/>
  <c r="L40"/>
  <c r="L36"/>
  <c r="V35"/>
  <c r="V20"/>
  <c r="V9"/>
  <c r="V8"/>
  <c r="D20"/>
  <c r="D9"/>
  <c r="J40"/>
  <c r="L35"/>
  <c r="J36"/>
  <c r="J35"/>
  <c r="T35"/>
  <c r="T20"/>
  <c r="T9"/>
  <c r="T8"/>
  <c r="L20"/>
  <c r="L8"/>
  <c r="J20"/>
  <c r="J9"/>
  <c r="J8"/>
</calcChain>
</file>

<file path=xl/sharedStrings.xml><?xml version="1.0" encoding="utf-8"?>
<sst xmlns="http://schemas.openxmlformats.org/spreadsheetml/2006/main" count="506" uniqueCount="317">
  <si>
    <t>Индекс</t>
  </si>
  <si>
    <t>Наименование дисциплин</t>
  </si>
  <si>
    <t>Учебная нагрузка обучающихся, ч.</t>
  </si>
  <si>
    <t>1 курс</t>
  </si>
  <si>
    <t>2 курс</t>
  </si>
  <si>
    <t>Зачеты</t>
  </si>
  <si>
    <t>Зачет с оценкой</t>
  </si>
  <si>
    <t>Всего</t>
  </si>
  <si>
    <t>Иностранный язык</t>
  </si>
  <si>
    <t>История</t>
  </si>
  <si>
    <t>ФТД</t>
  </si>
  <si>
    <t>Факультативные дисциплины</t>
  </si>
  <si>
    <t>ФТД.01</t>
  </si>
  <si>
    <t>ФТД.02</t>
  </si>
  <si>
    <t>Консультации</t>
  </si>
  <si>
    <t>Общий гуманитарный и социальноэкономический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</si>
  <si>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</si>
  <si>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</si>
  <si>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</si>
  <si>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</si>
  <si>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</si>
  <si>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ОГСЭ.05</t>
  </si>
  <si>
    <t>Психология общения</t>
  </si>
  <si>
    <t>Математический и общий естественнонаучный учебный цикл</t>
  </si>
  <si>
    <t>ЕН.01</t>
  </si>
  <si>
    <t>ЕН.02</t>
  </si>
  <si>
    <t>Профессиональный учебный цикл</t>
  </si>
  <si>
    <t>Общепрофессиональные дисциплины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</si>
  <si>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</si>
  <si>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</si>
  <si>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</si>
  <si>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</si>
  <si>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</si>
  <si>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</si>
  <si>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</si>
  <si>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</si>
  <si>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</si>
  <si>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</si>
  <si>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</si>
  <si>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Экономика организации</t>
  </si>
  <si>
    <t>ОП.12</t>
  </si>
  <si>
    <t>ПМ</t>
  </si>
  <si>
    <t>Профессиональные модули</t>
  </si>
  <si>
    <t>ПМ.01</t>
  </si>
  <si>
    <t>МДК.01.01</t>
  </si>
  <si>
    <t>МДК.01.02</t>
  </si>
  <si>
    <t>УП.01</t>
  </si>
  <si>
    <t>Учебная практика</t>
  </si>
  <si>
    <t>ПП.01</t>
  </si>
  <si>
    <t>Производственная практика (практика по профилю специальности</t>
  </si>
  <si>
    <t>ПМ.02</t>
  </si>
  <si>
    <t>МДК.02.01</t>
  </si>
  <si>
    <t>УП.02</t>
  </si>
  <si>
    <t>ПП.02</t>
  </si>
  <si>
    <t>ПДП</t>
  </si>
  <si>
    <t>Производственная практика (преддипломная)</t>
  </si>
  <si>
    <t>ГИА</t>
  </si>
  <si>
    <t>Государственная итоговая аттестация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</si>
  <si>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</si>
  <si>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</si>
  <si>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</si>
  <si>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</si>
  <si>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УТВЕРЖДАЮ</t>
  </si>
  <si>
    <t>_x000D_
В.М. Манукян</t>
  </si>
  <si>
    <t>программы подготовки специалистов среднего звена</t>
  </si>
  <si>
    <t>наименование образовательного учреждения (организации)</t>
  </si>
  <si>
    <t>код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</si>
  <si>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</si>
  <si>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</si>
  <si>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</si>
  <si>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</si>
  <si>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</si>
  <si>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</si>
  <si>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</si>
  <si>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</si>
  <si>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</si>
  <si>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</si>
  <si>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</si>
  <si>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</si>
  <si>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</si>
  <si>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</si>
  <si>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</si>
  <si>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</si>
  <si>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</si>
  <si>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</si>
  <si>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</si>
  <si>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</si>
  <si>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</si>
  <si>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</si>
  <si>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</si>
  <si>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</si>
  <si>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</si>
  <si>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</si>
  <si>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</si>
  <si>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</si>
  <si>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</si>
  <si>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</si>
  <si>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</si>
  <si>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</si>
  <si>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</si>
  <si>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</si>
  <si>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</si>
  <si>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</si>
  <si>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</si>
  <si>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</si>
  <si>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</si>
  <si>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</si>
  <si>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</si>
  <si>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</si>
  <si>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</si>
  <si>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</si>
  <si>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</si>
  <si>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</si>
  <si>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</si>
  <si>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</si>
  <si>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</si>
  <si>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</si>
  <si>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</si>
  <si>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</si>
  <si>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</si>
  <si>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</si>
  <si>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</si>
  <si>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</si>
  <si>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</si>
  <si>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</si>
  <si>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</si>
  <si>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</si>
  <si>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</si>
  <si>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</si>
  <si>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</si>
  <si>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</si>
  <si>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</si>
  <si>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</si>
  <si>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</si>
  <si>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</si>
  <si>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</si>
  <si>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</si>
  <si>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</si>
  <si>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</si>
  <si>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</si>
  <si>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</si>
  <si>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</si>
  <si>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</si>
  <si>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</si>
  <si>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</si>
  <si>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</si>
  <si>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</si>
  <si>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</si>
  <si>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</si>
  <si>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</si>
  <si>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</si>
  <si>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</si>
  <si>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</si>
  <si>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</si>
  <si>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</si>
  <si>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</si>
  <si>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</si>
  <si>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</si>
  <si>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</si>
  <si>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</si>
  <si>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</si>
  <si>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</si>
  <si>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</si>
  <si>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</si>
  <si>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</si>
  <si>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</si>
  <si>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К</t>
  </si>
  <si>
    <t>У</t>
  </si>
  <si>
    <t>ПС</t>
  </si>
  <si>
    <t>Д</t>
  </si>
  <si>
    <t>Г</t>
  </si>
  <si>
    <t>⁼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</si>
  <si>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</si>
  <si>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</si>
  <si>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</si>
  <si>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</si>
  <si>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Каникулы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</si>
  <si>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</si>
  <si>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</si>
  <si>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</si>
  <si>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</si>
  <si>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</si>
  <si>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</si>
  <si>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</si>
  <si>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ИН</t>
  </si>
  <si>
    <t>Формы промежуточной аттестации</t>
  </si>
  <si>
    <t>Объем образовательной нагрузки</t>
  </si>
  <si>
    <t>Самостоятельная учебная работа (вкл. инд. проект)</t>
  </si>
  <si>
    <t>Всего учебных занятий</t>
  </si>
  <si>
    <t xml:space="preserve">в т.ч. по учебным дисциплинам и МДК </t>
  </si>
  <si>
    <t>Лекции</t>
  </si>
  <si>
    <t>Лабораторные, практические</t>
  </si>
  <si>
    <t>Курсовые работы</t>
  </si>
  <si>
    <t>Часы</t>
  </si>
  <si>
    <t>Форма отчетности</t>
  </si>
  <si>
    <t>1 семестр</t>
  </si>
  <si>
    <t>2 семестр</t>
  </si>
  <si>
    <t>3 семестр</t>
  </si>
  <si>
    <t>4 семестр</t>
  </si>
  <si>
    <t>Экзамен</t>
  </si>
  <si>
    <t>зач с оц</t>
  </si>
  <si>
    <t>Всего по ППССЗ</t>
  </si>
  <si>
    <t>ОГСЭ.00</t>
  </si>
  <si>
    <t>ЕН.00</t>
  </si>
  <si>
    <t>ОП.00</t>
  </si>
  <si>
    <t>П.00</t>
  </si>
  <si>
    <t>Нагрузка на дисциплины и МДК</t>
  </si>
  <si>
    <t>Во взаимодействии с преподавателем</t>
  </si>
  <si>
    <t>ЭКЗ</t>
  </si>
  <si>
    <t>зачет</t>
  </si>
  <si>
    <t>ФТД.03</t>
  </si>
  <si>
    <t>специальность среднего профессионального образования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</si>
  <si>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</si>
  <si>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</si>
  <si>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</si>
  <si>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</si>
  <si>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Согласовано:</t>
  </si>
  <si>
    <t>РАБОЧИЙ УЧЕБНЫЙ ПЛАН</t>
  </si>
  <si>
    <t>29 - 30</t>
  </si>
  <si>
    <t>1 - 5</t>
  </si>
  <si>
    <t>ПА</t>
  </si>
  <si>
    <t>ПД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</si>
  <si>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</si>
  <si>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</si>
  <si>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</si>
  <si>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</si>
  <si>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</si>
  <si>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</si>
  <si>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</si>
  <si>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Итоговая неделя</t>
  </si>
  <si>
    <t xml:space="preserve">   Каникулы</t>
  </si>
  <si>
    <t xml:space="preserve">   Производственная практика (преддипломная)</t>
  </si>
  <si>
    <t>=</t>
  </si>
  <si>
    <t xml:space="preserve">   Неделя отсутствует</t>
  </si>
  <si>
    <t>Максимальная учебная нагрузка</t>
  </si>
  <si>
    <t>Обязательная учебная нагрузка</t>
  </si>
  <si>
    <t>Обязательная часть</t>
  </si>
  <si>
    <t>Вариативная часть</t>
  </si>
  <si>
    <t>Всего по ППССЗ с факультативами</t>
  </si>
  <si>
    <t>Физическая культура/ Адаптивная физическая культура</t>
  </si>
  <si>
    <t>Автономная некоммерческая профессиональная образовательная организация  "Калининградский колледж управления"</t>
  </si>
  <si>
    <t>План одобрен Учебно-методическим советом колледжа</t>
  </si>
  <si>
    <t xml:space="preserve">Директор </t>
  </si>
  <si>
    <t>Руководитель ОПОП</t>
  </si>
  <si>
    <t xml:space="preserve">Начальник учебно-методического управления                                                                                    </t>
  </si>
  <si>
    <t xml:space="preserve">                                                          наименование специальности</t>
  </si>
  <si>
    <t>Безопасность жизнедеятельности</t>
  </si>
  <si>
    <t>МДК.02.02</t>
  </si>
  <si>
    <t>МДК.02.03</t>
  </si>
  <si>
    <t>МДК.02.04</t>
  </si>
  <si>
    <t>ПМ.03</t>
  </si>
  <si>
    <t>МДК.03.01</t>
  </si>
  <si>
    <t>МДК.03.02</t>
  </si>
  <si>
    <t>УП.03</t>
  </si>
  <si>
    <t>ПМ.04</t>
  </si>
  <si>
    <t>МДК.04.01</t>
  </si>
  <si>
    <t>ПП.03</t>
  </si>
  <si>
    <t>Документационное обеспечение управления</t>
  </si>
  <si>
    <t>Э</t>
  </si>
  <si>
    <t>Элективные дисциплины</t>
  </si>
  <si>
    <t>Э.1</t>
  </si>
  <si>
    <t>Технологии бережливого производства</t>
  </si>
  <si>
    <t>2 недели</t>
  </si>
  <si>
    <t>4 недели</t>
  </si>
  <si>
    <t>1 неделя</t>
  </si>
  <si>
    <t>3 недели</t>
  </si>
  <si>
    <t>6 недель</t>
  </si>
  <si>
    <t>Уровень образования, необходимый для приема на обучение:    среднее общее образование</t>
  </si>
  <si>
    <t>39.02.01</t>
  </si>
  <si>
    <t>Социальная работа</t>
  </si>
  <si>
    <t>Квалификация: специалист по социальной работе</t>
  </si>
  <si>
    <t>Срок обучения:   1 год 10 месяцев</t>
  </si>
  <si>
    <t>Утвержден Приказом Минобрнауки РФ от 12 мая 2014   № 506</t>
  </si>
  <si>
    <t>1-3</t>
  </si>
  <si>
    <t>Информационные технологии в профессиональной деятельности</t>
  </si>
  <si>
    <t>Статистика</t>
  </si>
  <si>
    <t>Теория и методика социальной работы</t>
  </si>
  <si>
    <t>Организация социальной работы в Российской Федерации</t>
  </si>
  <si>
    <t>Деловая культура</t>
  </si>
  <si>
    <t>Основы учебно-исследовательской деятельности</t>
  </si>
  <si>
    <t>Основы педагогики и психологии</t>
  </si>
  <si>
    <t>Основы социальной медицины</t>
  </si>
  <si>
    <t>Социальная работа с лицами пожилого возраста и инвалидами</t>
  </si>
  <si>
    <t>Социально-правовые и законодательные основы социальной работы с пожилыми и инвалидами</t>
  </si>
  <si>
    <t>Психология и андрогогика лиц пожилого возраста и инвалидов</t>
  </si>
  <si>
    <t>МДК.01.03</t>
  </si>
  <si>
    <t>МДК.01.04</t>
  </si>
  <si>
    <t>Технологии социальной работы с пожилыми и инвалидами</t>
  </si>
  <si>
    <t>Социальный патронат лиц пожилого возраста и инвалидов</t>
  </si>
  <si>
    <t>Социальная работа с семьей и детьми</t>
  </si>
  <si>
    <t>Социально-правовая и законодательная основы социальной работы с семьей и детьми</t>
  </si>
  <si>
    <t>Возрастная психология и педагогика, семьеведение</t>
  </si>
  <si>
    <t>Технология социальной работы с семьей и детьми</t>
  </si>
  <si>
    <t>Социальный патронат различных типов семей и детей</t>
  </si>
  <si>
    <t>МДК.03.03</t>
  </si>
  <si>
    <t>Социальная работа с лицами из групп риска, оказавшимися в ТЖС</t>
  </si>
  <si>
    <t>Нормативно-правовая основа социальной работы с лицами из групп риска</t>
  </si>
  <si>
    <t>Технологии социальной работы с лицами из групп риска</t>
  </si>
  <si>
    <t>Социальный патронат лиц из групп риска</t>
  </si>
  <si>
    <t>МДК.04.02</t>
  </si>
  <si>
    <t>Выполнение работ по профессии "Социальный работник"</t>
  </si>
  <si>
    <t>Технология социальной работы в учреждениях социальной защиты</t>
  </si>
  <si>
    <t>Основы социально-бытового обслуживания</t>
  </si>
  <si>
    <t>Этика профессиональной деятельности</t>
  </si>
  <si>
    <t>Право социального обеспечения</t>
  </si>
  <si>
    <t>Менеджмент</t>
  </si>
  <si>
    <t>Коммуникативный практикум</t>
  </si>
  <si>
    <t>Основы права</t>
  </si>
  <si>
    <t>Конфликтология</t>
  </si>
  <si>
    <t>Логика</t>
  </si>
  <si>
    <t>Эффективное поведение на рынке труда</t>
  </si>
  <si>
    <t>"09" декабря 2021 г.</t>
  </si>
  <si>
    <t>Протокол № 36 от 09.12.2021г.</t>
  </si>
  <si>
    <t>ОГСЭ.06</t>
  </si>
  <si>
    <t>ОП.13</t>
  </si>
  <si>
    <t>ПП.04</t>
  </si>
  <si>
    <t>УП.04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</si>
</sst>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7" fillId="0" borderId="0"/>
    <xf numFmtId="0" fontId="18" fillId="0" borderId="0"/>
    <xf numFmtId="0" fontId="8" fillId="0" borderId="0"/>
    <xf numFmtId="0" fontId="1" fillId="0" borderId="0"/>
  </cellStyleXfs>
  <cellXfs count="325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4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Fill="1" applyAlignment="1" applyProtection="1">
      <alignment horizontal="left" vertical="center"/>
      <protection locked="0"/>
    </xf>
    <xf numFmtId="0" fontId="1" fillId="0" borderId="0" xfId="4" applyFont="1" applyFill="1" applyAlignment="1" applyProtection="1">
      <alignment horizontal="center" vertical="center"/>
      <protection locked="0"/>
    </xf>
    <xf numFmtId="0" fontId="1" fillId="0" borderId="0" xfId="4" applyFill="1"/>
    <xf numFmtId="0" fontId="7" fillId="2" borderId="2" xfId="3" applyNumberFormat="1" applyFont="1" applyFill="1" applyBorder="1" applyAlignment="1" applyProtection="1">
      <alignment horizontal="left" vertical="center"/>
      <protection locked="0"/>
    </xf>
    <xf numFmtId="0" fontId="7" fillId="0" borderId="0" xfId="4" applyFont="1"/>
    <xf numFmtId="0" fontId="7" fillId="2" borderId="0" xfId="4" applyFont="1" applyFill="1" applyBorder="1" applyAlignment="1" applyProtection="1">
      <alignment horizontal="left" vertical="center"/>
      <protection locked="0"/>
    </xf>
    <xf numFmtId="0" fontId="7" fillId="2" borderId="0" xfId="4" applyNumberFormat="1" applyFont="1" applyFill="1" applyBorder="1" applyAlignment="1" applyProtection="1">
      <alignment vertical="center"/>
      <protection locked="0"/>
    </xf>
    <xf numFmtId="0" fontId="7" fillId="2" borderId="0" xfId="4" applyFont="1" applyFill="1" applyBorder="1" applyAlignment="1" applyProtection="1">
      <alignment horizontal="center" vertical="center"/>
      <protection locked="0"/>
    </xf>
    <xf numFmtId="0" fontId="7" fillId="2" borderId="0" xfId="4" applyNumberFormat="1" applyFont="1" applyFill="1" applyBorder="1" applyAlignment="1" applyProtection="1">
      <alignment vertical="top" wrapText="1"/>
      <protection locked="0"/>
    </xf>
    <xf numFmtId="0" fontId="14" fillId="2" borderId="0" xfId="4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12" fillId="0" borderId="1" xfId="4" applyNumberFormat="1" applyFont="1" applyFill="1" applyBorder="1" applyAlignment="1" applyProtection="1">
      <alignment horizontal="center" vertical="center"/>
      <protection locked="0"/>
    </xf>
    <xf numFmtId="0" fontId="12" fillId="3" borderId="1" xfId="4" applyNumberFormat="1" applyFont="1" applyFill="1" applyBorder="1" applyAlignment="1" applyProtection="1">
      <alignment horizontal="center" vertical="center"/>
      <protection locked="0"/>
    </xf>
    <xf numFmtId="0" fontId="2" fillId="0" borderId="3" xfId="4" applyNumberFormat="1" applyFont="1" applyFill="1" applyBorder="1" applyAlignment="1" applyProtection="1">
      <alignment horizontal="center" vertical="center"/>
      <protection locked="0"/>
    </xf>
    <xf numFmtId="0" fontId="2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" xfId="0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12" fillId="4" borderId="1" xfId="4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2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4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1" fontId="16" fillId="4" borderId="4" xfId="0" applyNumberFormat="1" applyFont="1" applyFill="1" applyBorder="1" applyAlignment="1">
      <alignment horizontal="center" vertical="center"/>
    </xf>
    <xf numFmtId="0" fontId="2" fillId="7" borderId="1" xfId="4" applyNumberFormat="1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2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2" fillId="8" borderId="1" xfId="4" applyNumberFormat="1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14" fillId="2" borderId="0" xfId="4" applyFont="1" applyFill="1" applyBorder="1" applyAlignment="1" applyProtection="1">
      <alignment horizontal="left" vertical="top"/>
      <protection locked="0"/>
    </xf>
    <xf numFmtId="0" fontId="9" fillId="2" borderId="0" xfId="3" applyFont="1" applyFill="1" applyBorder="1" applyAlignment="1" applyProtection="1">
      <alignment wrapText="1"/>
      <protection locked="0"/>
    </xf>
    <xf numFmtId="0" fontId="7" fillId="0" borderId="0" xfId="4" applyFont="1" applyAlignment="1" applyProtection="1">
      <alignment vertical="center"/>
      <protection locked="0"/>
    </xf>
    <xf numFmtId="0" fontId="9" fillId="0" borderId="0" xfId="4" applyFont="1" applyAlignment="1" applyProtection="1">
      <alignment vertical="center"/>
      <protection locked="0"/>
    </xf>
    <xf numFmtId="0" fontId="7" fillId="2" borderId="0" xfId="3" applyFont="1" applyFill="1" applyBorder="1" applyAlignment="1" applyProtection="1">
      <alignment horizontal="left" vertical="center"/>
      <protection locked="0"/>
    </xf>
    <xf numFmtId="0" fontId="7" fillId="0" borderId="0" xfId="4" applyFont="1" applyAlignment="1"/>
    <xf numFmtId="0" fontId="9" fillId="2" borderId="0" xfId="3" applyFont="1" applyFill="1" applyBorder="1" applyAlignment="1" applyProtection="1">
      <alignment vertical="center"/>
      <protection locked="0"/>
    </xf>
    <xf numFmtId="0" fontId="7" fillId="0" borderId="0" xfId="4" applyFont="1" applyBorder="1"/>
    <xf numFmtId="0" fontId="9" fillId="2" borderId="0" xfId="4" applyFont="1" applyFill="1" applyBorder="1" applyAlignment="1" applyProtection="1">
      <alignment vertical="top"/>
      <protection locked="0"/>
    </xf>
    <xf numFmtId="0" fontId="9" fillId="2" borderId="0" xfId="4" applyFont="1" applyFill="1" applyBorder="1" applyAlignment="1" applyProtection="1">
      <alignment vertical="center"/>
      <protection locked="0"/>
    </xf>
    <xf numFmtId="0" fontId="9" fillId="2" borderId="0" xfId="4" applyNumberFormat="1" applyFont="1" applyFill="1" applyBorder="1" applyAlignment="1" applyProtection="1">
      <protection locked="0"/>
    </xf>
    <xf numFmtId="0" fontId="7" fillId="2" borderId="0" xfId="4" applyNumberFormat="1" applyFont="1" applyFill="1" applyBorder="1" applyAlignment="1" applyProtection="1">
      <alignment vertical="top"/>
      <protection locked="0"/>
    </xf>
    <xf numFmtId="0" fontId="9" fillId="2" borderId="0" xfId="4" applyNumberFormat="1" applyFont="1" applyFill="1" applyBorder="1" applyAlignment="1" applyProtection="1">
      <alignment wrapText="1"/>
      <protection locked="0"/>
    </xf>
    <xf numFmtId="0" fontId="7" fillId="0" borderId="0" xfId="4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0" xfId="4" applyBorder="1"/>
    <xf numFmtId="0" fontId="1" fillId="0" borderId="0" xfId="4" applyFont="1" applyBorder="1" applyAlignment="1" applyProtection="1">
      <alignment horizontal="left" vertical="center"/>
      <protection locked="0"/>
    </xf>
    <xf numFmtId="0" fontId="1" fillId="0" borderId="0" xfId="4"/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1" fillId="0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2" fillId="0" borderId="1" xfId="4" applyNumberFormat="1" applyFont="1" applyFill="1" applyBorder="1" applyAlignment="1" applyProtection="1">
      <alignment horizontal="center" vertical="center"/>
      <protection locked="0"/>
    </xf>
    <xf numFmtId="49" fontId="1" fillId="0" borderId="1" xfId="4" applyNumberFormat="1" applyFont="1" applyBorder="1" applyAlignment="1" applyProtection="1">
      <alignment vertical="center" textRotation="90"/>
      <protection locked="0"/>
    </xf>
    <xf numFmtId="0" fontId="1" fillId="2" borderId="4" xfId="4" applyNumberFormat="1" applyFont="1" applyFill="1" applyBorder="1" applyAlignment="1" applyProtection="1">
      <alignment horizontal="center" vertical="center"/>
      <protection locked="0"/>
    </xf>
    <xf numFmtId="0" fontId="1" fillId="2" borderId="4" xfId="4" applyNumberFormat="1" applyFont="1" applyFill="1" applyBorder="1" applyAlignment="1" applyProtection="1">
      <alignment horizontal="left" vertical="center"/>
      <protection locked="0"/>
    </xf>
    <xf numFmtId="0" fontId="11" fillId="0" borderId="3" xfId="4" applyNumberFormat="1" applyFont="1" applyFill="1" applyBorder="1" applyAlignment="1" applyProtection="1">
      <alignment horizontal="center" vertical="center"/>
      <protection locked="0"/>
    </xf>
    <xf numFmtId="0" fontId="12" fillId="9" borderId="1" xfId="4" applyNumberFormat="1" applyFont="1" applyFill="1" applyBorder="1" applyAlignment="1" applyProtection="1">
      <alignment horizontal="center" vertical="center"/>
      <protection locked="0"/>
    </xf>
    <xf numFmtId="0" fontId="12" fillId="10" borderId="1" xfId="4" applyNumberFormat="1" applyFont="1" applyFill="1" applyBorder="1" applyAlignment="1" applyProtection="1">
      <alignment horizontal="center" vertical="center"/>
      <protection locked="0"/>
    </xf>
    <xf numFmtId="0" fontId="12" fillId="11" borderId="1" xfId="4" applyNumberFormat="1" applyFont="1" applyFill="1" applyBorder="1" applyAlignment="1" applyProtection="1">
      <alignment horizontal="center" vertical="center"/>
      <protection locked="0"/>
    </xf>
    <xf numFmtId="0" fontId="12" fillId="6" borderId="4" xfId="4" applyNumberFormat="1" applyFont="1" applyFill="1" applyBorder="1" applyAlignment="1" applyProtection="1">
      <alignment horizontal="center" vertical="center"/>
      <protection locked="0"/>
    </xf>
    <xf numFmtId="49" fontId="1" fillId="12" borderId="5" xfId="4" applyNumberFormat="1" applyFont="1" applyFill="1" applyBorder="1" applyAlignment="1" applyProtection="1">
      <alignment horizontal="center" vertical="center"/>
      <protection locked="0"/>
    </xf>
    <xf numFmtId="49" fontId="1" fillId="12" borderId="6" xfId="4" applyNumberFormat="1" applyFont="1" applyFill="1" applyBorder="1" applyAlignment="1" applyProtection="1">
      <alignment horizontal="center" vertical="center"/>
      <protection locked="0"/>
    </xf>
    <xf numFmtId="0" fontId="1" fillId="0" borderId="7" xfId="4" applyNumberFormat="1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12" fillId="0" borderId="0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Font="1" applyFill="1" applyBorder="1" applyAlignment="1" applyProtection="1">
      <alignment horizontal="center" vertical="center"/>
      <protection locked="0"/>
    </xf>
    <xf numFmtId="49" fontId="1" fillId="12" borderId="7" xfId="4" applyNumberFormat="1" applyFont="1" applyFill="1" applyBorder="1" applyAlignment="1" applyProtection="1">
      <alignment horizontal="center" vertical="center"/>
      <protection locked="0"/>
    </xf>
    <xf numFmtId="49" fontId="1" fillId="0" borderId="0" xfId="4" applyNumberFormat="1" applyFont="1" applyFill="1" applyBorder="1" applyAlignment="1" applyProtection="1">
      <alignment horizontal="center" vertical="center"/>
      <protection locked="0"/>
    </xf>
    <xf numFmtId="0" fontId="2" fillId="0" borderId="8" xfId="4" applyNumberFormat="1" applyFont="1" applyFill="1" applyBorder="1" applyAlignment="1" applyProtection="1">
      <alignment horizontal="center" vertical="center"/>
      <protection locked="0"/>
    </xf>
    <xf numFmtId="0" fontId="5" fillId="0" borderId="1" xfId="4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4" applyNumberFormat="1" applyFont="1" applyFill="1" applyBorder="1" applyAlignment="1" applyProtection="1">
      <alignment horizontal="left" vertical="center" wrapText="1"/>
      <protection locked="0"/>
    </xf>
    <xf numFmtId="0" fontId="6" fillId="4" borderId="9" xfId="4" applyNumberFormat="1" applyFont="1" applyFill="1" applyBorder="1" applyAlignment="1" applyProtection="1">
      <alignment horizontal="center" vertical="center" wrapText="1"/>
      <protection locked="0"/>
    </xf>
    <xf numFmtId="0" fontId="2" fillId="7" borderId="9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4" applyNumberFormat="1" applyFont="1" applyFill="1" applyBorder="1" applyAlignment="1" applyProtection="1">
      <alignment horizontal="left" vertical="center" wrapText="1"/>
      <protection locked="0"/>
    </xf>
    <xf numFmtId="0" fontId="2" fillId="8" borderId="9" xfId="4" applyNumberFormat="1" applyFont="1" applyFill="1" applyBorder="1" applyAlignment="1" applyProtection="1">
      <alignment horizontal="left" vertical="center" wrapText="1"/>
      <protection locked="0"/>
    </xf>
    <xf numFmtId="0" fontId="2" fillId="6" borderId="9" xfId="4" applyNumberFormat="1" applyFont="1" applyFill="1" applyBorder="1" applyAlignment="1" applyProtection="1">
      <alignment horizontal="left" vertical="center" wrapText="1"/>
      <protection locked="0"/>
    </xf>
    <xf numFmtId="0" fontId="2" fillId="5" borderId="9" xfId="4" applyNumberFormat="1" applyFont="1" applyFill="1" applyBorder="1" applyAlignment="1" applyProtection="1">
      <alignment horizontal="left" vertical="center" wrapText="1"/>
      <protection locked="0"/>
    </xf>
    <xf numFmtId="0" fontId="2" fillId="4" borderId="9" xfId="4" applyNumberFormat="1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16" fillId="4" borderId="3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" fontId="5" fillId="13" borderId="1" xfId="4" applyNumberFormat="1" applyFont="1" applyFill="1" applyBorder="1" applyAlignment="1" applyProtection="1">
      <alignment horizontal="center" vertical="center" wrapText="1"/>
      <protection locked="0"/>
    </xf>
    <xf numFmtId="1" fontId="4" fillId="7" borderId="3" xfId="0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 applyProtection="1">
      <alignment horizontal="left" wrapText="1"/>
      <protection locked="0"/>
    </xf>
    <xf numFmtId="0" fontId="9" fillId="2" borderId="0" xfId="3" applyFont="1" applyFill="1" applyBorder="1" applyAlignment="1" applyProtection="1">
      <alignment horizontal="right" wrapText="1"/>
      <protection locked="0"/>
    </xf>
    <xf numFmtId="0" fontId="9" fillId="2" borderId="0" xfId="3" applyFont="1" applyFill="1" applyBorder="1" applyAlignment="1" applyProtection="1">
      <protection locked="0"/>
    </xf>
    <xf numFmtId="0" fontId="1" fillId="0" borderId="1" xfId="4" applyNumberFormat="1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>
      <alignment horizontal="center" vertical="center"/>
    </xf>
    <xf numFmtId="0" fontId="2" fillId="7" borderId="1" xfId="4" applyNumberFormat="1" applyFont="1" applyFill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4" fillId="7" borderId="11" xfId="0" applyFont="1" applyFill="1" applyBorder="1" applyAlignment="1">
      <alignment horizontal="left"/>
    </xf>
    <xf numFmtId="0" fontId="5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15" xfId="4" applyNumberFormat="1" applyFont="1" applyFill="1" applyBorder="1" applyAlignment="1" applyProtection="1">
      <alignment horizontal="center" vertical="center"/>
      <protection locked="0"/>
    </xf>
    <xf numFmtId="0" fontId="12" fillId="0" borderId="16" xfId="4" applyNumberFormat="1" applyFont="1" applyFill="1" applyBorder="1" applyAlignment="1" applyProtection="1">
      <alignment horizontal="center" vertical="center"/>
      <protection locked="0"/>
    </xf>
    <xf numFmtId="0" fontId="12" fillId="6" borderId="16" xfId="4" applyNumberFormat="1" applyFont="1" applyFill="1" applyBorder="1" applyAlignment="1" applyProtection="1">
      <alignment horizontal="center" vertical="center"/>
      <protection locked="0"/>
    </xf>
    <xf numFmtId="0" fontId="12" fillId="9" borderId="16" xfId="4" applyNumberFormat="1" applyFont="1" applyFill="1" applyBorder="1" applyAlignment="1" applyProtection="1">
      <alignment horizontal="center" vertical="center"/>
      <protection locked="0"/>
    </xf>
    <xf numFmtId="0" fontId="1" fillId="0" borderId="16" xfId="4" applyFill="1" applyBorder="1" applyAlignment="1">
      <alignment horizontal="center"/>
    </xf>
    <xf numFmtId="0" fontId="12" fillId="3" borderId="16" xfId="4" applyNumberFormat="1" applyFont="1" applyFill="1" applyBorder="1" applyAlignment="1" applyProtection="1">
      <alignment horizontal="center" vertical="center"/>
      <protection locked="0"/>
    </xf>
    <xf numFmtId="0" fontId="12" fillId="9" borderId="11" xfId="4" applyNumberFormat="1" applyFont="1" applyFill="1" applyBorder="1" applyAlignment="1" applyProtection="1">
      <alignment horizontal="center" vertical="center"/>
      <protection locked="0"/>
    </xf>
    <xf numFmtId="49" fontId="1" fillId="12" borderId="17" xfId="4" applyNumberFormat="1" applyFont="1" applyFill="1" applyBorder="1" applyAlignment="1" applyProtection="1">
      <alignment horizontal="center" vertical="center"/>
      <protection locked="0"/>
    </xf>
    <xf numFmtId="0" fontId="12" fillId="14" borderId="16" xfId="4" applyNumberFormat="1" applyFont="1" applyFill="1" applyBorder="1" applyAlignment="1" applyProtection="1">
      <alignment horizontal="center" vertical="center"/>
      <protection locked="0"/>
    </xf>
    <xf numFmtId="0" fontId="12" fillId="14" borderId="1" xfId="4" applyNumberFormat="1" applyFont="1" applyFill="1" applyBorder="1" applyAlignment="1" applyProtection="1">
      <alignment horizontal="center" vertical="center"/>
      <protection locked="0"/>
    </xf>
    <xf numFmtId="0" fontId="12" fillId="13" borderId="16" xfId="4" applyNumberFormat="1" applyFont="1" applyFill="1" applyBorder="1" applyAlignment="1" applyProtection="1">
      <alignment horizontal="center" vertical="center"/>
      <protection locked="0"/>
    </xf>
    <xf numFmtId="0" fontId="12" fillId="13" borderId="18" xfId="4" applyNumberFormat="1" applyFont="1" applyFill="1" applyBorder="1" applyAlignment="1" applyProtection="1">
      <alignment horizontal="center" vertical="center"/>
      <protection locked="0"/>
    </xf>
    <xf numFmtId="0" fontId="12" fillId="13" borderId="1" xfId="4" applyNumberFormat="1" applyFont="1" applyFill="1" applyBorder="1" applyAlignment="1" applyProtection="1">
      <alignment horizontal="center" vertical="center"/>
      <protection locked="0"/>
    </xf>
    <xf numFmtId="0" fontId="5" fillId="0" borderId="11" xfId="4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4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4" applyNumberFormat="1" applyFont="1" applyFill="1" applyBorder="1" applyAlignment="1">
      <alignment horizontal="center" vertical="center"/>
    </xf>
    <xf numFmtId="1" fontId="5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7" borderId="1" xfId="4" applyNumberFormat="1" applyFont="1" applyFill="1" applyBorder="1" applyAlignment="1" applyProtection="1">
      <alignment horizontal="center" vertical="center"/>
      <protection locked="0"/>
    </xf>
    <xf numFmtId="0" fontId="5" fillId="7" borderId="9" xfId="4" applyNumberFormat="1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1" fontId="5" fillId="7" borderId="1" xfId="4" applyNumberFormat="1" applyFont="1" applyFill="1" applyBorder="1" applyAlignment="1" applyProtection="1">
      <alignment horizontal="center" vertical="center" wrapText="1"/>
    </xf>
    <xf numFmtId="0" fontId="5" fillId="7" borderId="20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13" borderId="1" xfId="4" applyNumberFormat="1" applyFont="1" applyFill="1" applyBorder="1" applyAlignment="1" applyProtection="1">
      <alignment horizontal="center" vertical="center"/>
      <protection locked="0"/>
    </xf>
    <xf numFmtId="0" fontId="5" fillId="13" borderId="9" xfId="4" applyNumberFormat="1" applyFont="1" applyFill="1" applyBorder="1" applyAlignment="1" applyProtection="1">
      <alignment horizontal="left" vertical="center" wrapText="1"/>
      <protection locked="0"/>
    </xf>
    <xf numFmtId="1" fontId="5" fillId="13" borderId="3" xfId="4" applyNumberFormat="1" applyFont="1" applyFill="1" applyBorder="1" applyAlignment="1" applyProtection="1">
      <alignment horizontal="center" vertical="center" wrapText="1"/>
      <protection locked="0"/>
    </xf>
    <xf numFmtId="0" fontId="5" fillId="13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13" borderId="11" xfId="4" applyNumberFormat="1" applyFont="1" applyFill="1" applyBorder="1" applyAlignment="1" applyProtection="1">
      <alignment horizontal="center" vertical="center" wrapText="1"/>
      <protection locked="0"/>
    </xf>
    <xf numFmtId="0" fontId="5" fillId="13" borderId="8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1" fontId="5" fillId="13" borderId="1" xfId="0" applyNumberFormat="1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" fontId="16" fillId="4" borderId="3" xfId="0" applyNumberFormat="1" applyFont="1" applyFill="1" applyBorder="1" applyAlignment="1">
      <alignment horizontal="center" vertical="center"/>
    </xf>
    <xf numFmtId="0" fontId="12" fillId="10" borderId="13" xfId="4" applyNumberFormat="1" applyFont="1" applyFill="1" applyBorder="1" applyAlignment="1" applyProtection="1">
      <alignment horizontal="center" vertical="center"/>
      <protection locked="0"/>
    </xf>
    <xf numFmtId="0" fontId="12" fillId="11" borderId="13" xfId="4" applyNumberFormat="1" applyFont="1" applyFill="1" applyBorder="1" applyAlignment="1" applyProtection="1">
      <alignment horizontal="center" vertical="center"/>
      <protection locked="0"/>
    </xf>
    <xf numFmtId="0" fontId="1" fillId="0" borderId="1" xfId="4" applyFill="1" applyBorder="1"/>
    <xf numFmtId="0" fontId="5" fillId="6" borderId="8" xfId="0" applyFont="1" applyFill="1" applyBorder="1" applyAlignment="1">
      <alignment horizontal="center" vertical="center"/>
    </xf>
    <xf numFmtId="0" fontId="15" fillId="0" borderId="0" xfId="4" applyFont="1" applyAlignment="1" applyProtection="1">
      <alignment horizontal="center" vertical="center"/>
      <protection locked="0"/>
    </xf>
    <xf numFmtId="0" fontId="14" fillId="0" borderId="0" xfId="4" applyFont="1" applyAlignment="1" applyProtection="1">
      <alignment horizontal="center" vertical="top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0" fontId="9" fillId="2" borderId="0" xfId="3" applyFont="1" applyFill="1" applyBorder="1" applyAlignment="1" applyProtection="1">
      <alignment horizontal="left" wrapText="1"/>
      <protection locked="0"/>
    </xf>
    <xf numFmtId="0" fontId="9" fillId="2" borderId="0" xfId="3" applyFont="1" applyFill="1" applyBorder="1" applyAlignment="1" applyProtection="1">
      <alignment horizontal="right" wrapText="1"/>
      <protection locked="0"/>
    </xf>
    <xf numFmtId="0" fontId="22" fillId="2" borderId="0" xfId="3" applyFont="1" applyFill="1" applyBorder="1" applyAlignment="1" applyProtection="1">
      <alignment horizontal="left" vertical="center"/>
      <protection locked="0"/>
    </xf>
    <xf numFmtId="0" fontId="9" fillId="2" borderId="0" xfId="3" applyFont="1" applyFill="1" applyBorder="1" applyAlignment="1" applyProtection="1">
      <alignment horizontal="left" vertical="center"/>
      <protection locked="0"/>
    </xf>
    <xf numFmtId="0" fontId="22" fillId="2" borderId="0" xfId="3" applyFont="1" applyFill="1" applyBorder="1" applyAlignment="1" applyProtection="1">
      <alignment horizontal="center" vertical="center"/>
      <protection locked="0"/>
    </xf>
    <xf numFmtId="0" fontId="7" fillId="2" borderId="2" xfId="4" applyNumberFormat="1" applyFont="1" applyFill="1" applyBorder="1" applyAlignment="1" applyProtection="1">
      <alignment horizontal="center" wrapText="1"/>
      <protection locked="0"/>
    </xf>
    <xf numFmtId="0" fontId="9" fillId="0" borderId="0" xfId="4" applyFont="1" applyAlignment="1" applyProtection="1">
      <alignment horizontal="center" vertical="top"/>
      <protection locked="0"/>
    </xf>
    <xf numFmtId="0" fontId="14" fillId="2" borderId="0" xfId="3" applyFont="1" applyFill="1" applyBorder="1" applyAlignment="1" applyProtection="1">
      <alignment horizontal="center" vertical="top"/>
      <protection locked="0"/>
    </xf>
    <xf numFmtId="0" fontId="7" fillId="2" borderId="2" xfId="4" applyNumberFormat="1" applyFont="1" applyFill="1" applyBorder="1" applyAlignment="1" applyProtection="1">
      <alignment horizontal="left" vertical="top" wrapText="1"/>
      <protection locked="0"/>
    </xf>
    <xf numFmtId="0" fontId="9" fillId="2" borderId="22" xfId="4" applyFont="1" applyFill="1" applyBorder="1" applyAlignment="1" applyProtection="1">
      <alignment horizontal="left" vertical="top"/>
      <protection locked="0"/>
    </xf>
    <xf numFmtId="0" fontId="7" fillId="2" borderId="2" xfId="4" applyNumberFormat="1" applyFont="1" applyFill="1" applyBorder="1" applyAlignment="1" applyProtection="1">
      <alignment horizontal="center" vertical="center"/>
      <protection locked="0"/>
    </xf>
    <xf numFmtId="0" fontId="19" fillId="2" borderId="2" xfId="4" applyNumberFormat="1" applyFont="1" applyFill="1" applyBorder="1" applyAlignment="1" applyProtection="1">
      <alignment horizontal="center" vertical="center"/>
      <protection locked="0"/>
    </xf>
    <xf numFmtId="0" fontId="9" fillId="2" borderId="0" xfId="4" applyFont="1" applyFill="1" applyBorder="1" applyAlignment="1" applyProtection="1">
      <alignment horizontal="center" vertical="top"/>
      <protection locked="0"/>
    </xf>
    <xf numFmtId="0" fontId="9" fillId="2" borderId="0" xfId="4" applyFont="1" applyFill="1" applyBorder="1" applyAlignment="1" applyProtection="1">
      <alignment horizontal="left" vertical="top"/>
      <protection locked="0"/>
    </xf>
    <xf numFmtId="0" fontId="9" fillId="2" borderId="2" xfId="4" applyFont="1" applyFill="1" applyBorder="1" applyAlignment="1" applyProtection="1">
      <alignment horizontal="left" vertical="center"/>
      <protection locked="0"/>
    </xf>
    <xf numFmtId="0" fontId="9" fillId="2" borderId="22" xfId="4" applyFont="1" applyFill="1" applyBorder="1" applyAlignment="1" applyProtection="1">
      <alignment horizontal="left" vertical="center" wrapText="1"/>
      <protection locked="0"/>
    </xf>
    <xf numFmtId="0" fontId="9" fillId="2" borderId="2" xfId="4" applyNumberFormat="1" applyFont="1" applyFill="1" applyBorder="1" applyAlignment="1" applyProtection="1">
      <alignment horizontal="left"/>
      <protection locked="0"/>
    </xf>
    <xf numFmtId="0" fontId="9" fillId="2" borderId="2" xfId="4" applyNumberFormat="1" applyFont="1" applyFill="1" applyBorder="1" applyAlignment="1" applyProtection="1">
      <alignment horizontal="center"/>
      <protection locked="0"/>
    </xf>
    <xf numFmtId="0" fontId="7" fillId="2" borderId="0" xfId="4" applyNumberFormat="1" applyFont="1" applyFill="1" applyBorder="1" applyAlignment="1" applyProtection="1">
      <alignment horizontal="left" vertical="top" wrapText="1"/>
      <protection locked="0"/>
    </xf>
    <xf numFmtId="0" fontId="14" fillId="2" borderId="2" xfId="4" applyFont="1" applyFill="1" applyBorder="1" applyAlignment="1" applyProtection="1">
      <alignment horizontal="left" vertical="center"/>
      <protection locked="0"/>
    </xf>
    <xf numFmtId="0" fontId="9" fillId="2" borderId="0" xfId="4" applyNumberFormat="1" applyFont="1" applyFill="1" applyBorder="1" applyAlignment="1" applyProtection="1">
      <alignment horizontal="left" wrapText="1"/>
      <protection locked="0"/>
    </xf>
    <xf numFmtId="0" fontId="9" fillId="2" borderId="2" xfId="4" applyNumberFormat="1" applyFont="1" applyFill="1" applyBorder="1" applyAlignment="1" applyProtection="1">
      <alignment horizontal="left" wrapText="1"/>
      <protection locked="0"/>
    </xf>
    <xf numFmtId="0" fontId="7" fillId="2" borderId="0" xfId="4" applyNumberFormat="1" applyFont="1" applyFill="1" applyBorder="1" applyAlignment="1" applyProtection="1">
      <alignment horizontal="center" vertical="top"/>
      <protection locked="0"/>
    </xf>
    <xf numFmtId="0" fontId="9" fillId="2" borderId="22" xfId="4" applyFont="1" applyFill="1" applyBorder="1" applyAlignment="1" applyProtection="1">
      <alignment horizontal="left" vertical="center"/>
      <protection locked="0"/>
    </xf>
    <xf numFmtId="0" fontId="9" fillId="0" borderId="0" xfId="4" applyFont="1" applyAlignment="1">
      <alignment horizontal="left"/>
    </xf>
    <xf numFmtId="0" fontId="7" fillId="0" borderId="0" xfId="4" applyFont="1" applyAlignment="1">
      <alignment horizontal="left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7" fillId="2" borderId="0" xfId="4" applyNumberFormat="1" applyFont="1" applyFill="1" applyBorder="1" applyAlignment="1" applyProtection="1">
      <alignment horizontal="left" vertical="center" wrapText="1"/>
      <protection locked="0"/>
    </xf>
    <xf numFmtId="0" fontId="9" fillId="0" borderId="0" xfId="4" applyFont="1" applyBorder="1" applyAlignment="1" applyProtection="1">
      <alignment horizontal="left" vertical="top"/>
      <protection locked="0"/>
    </xf>
    <xf numFmtId="0" fontId="14" fillId="2" borderId="0" xfId="4" applyFont="1" applyFill="1" applyBorder="1" applyAlignment="1" applyProtection="1">
      <alignment horizontal="right" vertical="center"/>
      <protection locked="0"/>
    </xf>
    <xf numFmtId="0" fontId="7" fillId="2" borderId="0" xfId="4" applyNumberFormat="1" applyFont="1" applyFill="1" applyBorder="1" applyAlignment="1" applyProtection="1">
      <alignment horizontal="center" vertical="center"/>
      <protection locked="0"/>
    </xf>
    <xf numFmtId="0" fontId="7" fillId="2" borderId="0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NumberFormat="1" applyFont="1" applyFill="1" applyBorder="1" applyAlignment="1" applyProtection="1">
      <alignment horizontal="center" vertical="center"/>
      <protection locked="0"/>
    </xf>
    <xf numFmtId="0" fontId="1" fillId="0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1" fillId="0" borderId="1" xfId="4" applyNumberFormat="1" applyFont="1" applyFill="1" applyBorder="1" applyAlignment="1" applyProtection="1">
      <alignment horizontal="center" vertical="center"/>
    </xf>
    <xf numFmtId="0" fontId="13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Fill="1" applyBorder="1" applyAlignment="1" applyProtection="1">
      <alignment horizontal="center" vertical="center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/>
    <xf numFmtId="0" fontId="1" fillId="0" borderId="0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Border="1"/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3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Fill="1" applyBorder="1" applyAlignment="1" applyProtection="1">
      <alignment horizontal="left" vertical="center"/>
      <protection locked="0"/>
    </xf>
    <xf numFmtId="0" fontId="10" fillId="0" borderId="0" xfId="4" applyFont="1" applyAlignment="1" applyProtection="1">
      <alignment horizontal="left" vertical="top"/>
      <protection locked="0"/>
    </xf>
    <xf numFmtId="0" fontId="21" fillId="0" borderId="0" xfId="4" applyFont="1" applyBorder="1" applyAlignment="1" applyProtection="1">
      <alignment horizontal="left" vertical="top"/>
      <protection locked="0"/>
    </xf>
    <xf numFmtId="0" fontId="1" fillId="0" borderId="0" xfId="4" applyFont="1" applyBorder="1" applyAlignment="1" applyProtection="1">
      <alignment horizontal="left" vertical="center"/>
      <protection locked="0"/>
    </xf>
    <xf numFmtId="0" fontId="1" fillId="0" borderId="0" xfId="4" applyFont="1" applyBorder="1" applyAlignment="1" applyProtection="1">
      <alignment horizontal="left" vertical="top" wrapText="1"/>
      <protection locked="0"/>
    </xf>
    <xf numFmtId="0" fontId="1" fillId="0" borderId="0" xfId="4" applyFont="1" applyFill="1" applyBorder="1" applyAlignment="1" applyProtection="1">
      <alignment horizontal="left" vertical="top" wrapText="1"/>
      <protection locked="0"/>
    </xf>
    <xf numFmtId="0" fontId="1" fillId="0" borderId="24" xfId="4" applyFont="1" applyBorder="1" applyAlignment="1" applyProtection="1">
      <alignment horizontal="left" vertical="center"/>
      <protection locked="0"/>
    </xf>
    <xf numFmtId="0" fontId="1" fillId="0" borderId="4" xfId="4" applyNumberFormat="1" applyFont="1" applyBorder="1" applyAlignment="1" applyProtection="1">
      <alignment horizontal="center" vertical="center" textRotation="90"/>
      <protection locked="0"/>
    </xf>
    <xf numFmtId="0" fontId="1" fillId="0" borderId="21" xfId="4" applyNumberFormat="1" applyFont="1" applyBorder="1" applyAlignment="1" applyProtection="1">
      <alignment horizontal="center" vertical="center" textRotation="90"/>
      <protection locked="0"/>
    </xf>
    <xf numFmtId="0" fontId="1" fillId="0" borderId="10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19" xfId="4" applyNumberFormat="1" applyFont="1" applyBorder="1" applyAlignment="1" applyProtection="1">
      <alignment horizontal="center" vertical="center"/>
      <protection locked="0"/>
    </xf>
    <xf numFmtId="0" fontId="1" fillId="2" borderId="10" xfId="4" applyNumberFormat="1" applyFont="1" applyFill="1" applyBorder="1" applyAlignment="1" applyProtection="1">
      <alignment horizontal="center" vertical="center"/>
      <protection locked="0"/>
    </xf>
    <xf numFmtId="0" fontId="1" fillId="2" borderId="19" xfId="4" applyNumberFormat="1" applyFont="1" applyFill="1" applyBorder="1" applyAlignment="1" applyProtection="1">
      <alignment horizontal="center" vertical="center"/>
      <protection locked="0"/>
    </xf>
    <xf numFmtId="0" fontId="12" fillId="6" borderId="1" xfId="4" applyNumberFormat="1" applyFont="1" applyFill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left" vertical="center"/>
      <protection locked="0"/>
    </xf>
    <xf numFmtId="0" fontId="1" fillId="0" borderId="4" xfId="4" applyNumberFormat="1" applyFont="1" applyBorder="1" applyAlignment="1" applyProtection="1">
      <alignment horizontal="center" vertical="center"/>
      <protection locked="0"/>
    </xf>
    <xf numFmtId="0" fontId="2" fillId="0" borderId="4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44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21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26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28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0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2" fillId="0" borderId="40" xfId="4" applyNumberFormat="1" applyFont="1" applyFill="1" applyBorder="1" applyAlignment="1" applyProtection="1">
      <alignment horizontal="center" vertical="center"/>
      <protection locked="0"/>
    </xf>
    <xf numFmtId="0" fontId="2" fillId="0" borderId="3" xfId="4" applyNumberFormat="1" applyFont="1" applyFill="1" applyBorder="1" applyAlignment="1" applyProtection="1">
      <alignment horizontal="center" vertical="center"/>
      <protection locked="0"/>
    </xf>
    <xf numFmtId="0" fontId="2" fillId="0" borderId="41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4" applyNumberFormat="1" applyFont="1" applyFill="1" applyBorder="1" applyAlignment="1" applyProtection="1">
      <alignment horizontal="center" vertical="center"/>
      <protection locked="0"/>
    </xf>
    <xf numFmtId="0" fontId="2" fillId="0" borderId="1" xfId="4" applyNumberFormat="1" applyFont="1" applyFill="1" applyBorder="1" applyAlignment="1" applyProtection="1">
      <alignment horizontal="center" vertical="center"/>
      <protection locked="0"/>
    </xf>
    <xf numFmtId="0" fontId="2" fillId="0" borderId="8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25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32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33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36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7" xfId="4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4" xfId="4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21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8" xfId="4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9" xfId="4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B1:AX34"/>
  <sheetViews>
    <sheetView zoomScaleNormal="100" workbookViewId="0">
      <selection activeCell="AB27" sqref="AB27:AG27"/>
    </sheetView>
  </sheetViews>
  <sheetFormatPr defaultColWidth="12.5703125" defaultRowHeight="13.5" customHeight="1"/>
  <cols>
    <col min="1" max="1" width="3.28515625" style="22" customWidth="1"/>
    <col min="2" max="2" width="3.42578125" style="22" customWidth="1"/>
    <col min="3" max="3" width="5.28515625" style="22" customWidth="1"/>
    <col min="4" max="4" width="11.42578125" style="22" customWidth="1"/>
    <col min="5" max="5" width="11.140625" style="22" customWidth="1"/>
    <col min="6" max="6" width="2.85546875" style="22" customWidth="1"/>
    <col min="7" max="7" width="6.28515625" style="22" customWidth="1"/>
    <col min="8" max="8" width="9.42578125" style="22" customWidth="1"/>
    <col min="9" max="44" width="2.85546875" style="22" customWidth="1"/>
    <col min="45" max="45" width="7.28515625" style="22" customWidth="1"/>
    <col min="46" max="46" width="2.85546875" style="22" customWidth="1"/>
    <col min="47" max="47" width="5" style="22" customWidth="1"/>
    <col min="48" max="48" width="7.7109375" style="22" customWidth="1"/>
    <col min="49" max="49" width="12" style="22" customWidth="1"/>
    <col min="50" max="16384" width="12.5703125" style="22"/>
  </cols>
  <sheetData>
    <row r="1" spans="2:50" ht="17.25" customHeight="1">
      <c r="B1" s="219" t="s">
        <v>240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</row>
    <row r="2" spans="2:50" ht="18.75" customHeight="1">
      <c r="B2" s="220" t="s">
        <v>65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</row>
    <row r="4" spans="2:50" ht="24" customHeight="1">
      <c r="C4" s="214"/>
      <c r="D4" s="214"/>
      <c r="E4" s="214"/>
      <c r="F4" s="214"/>
      <c r="G4" s="214"/>
      <c r="H4" s="214"/>
      <c r="I4" s="69"/>
      <c r="J4" s="69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1"/>
      <c r="AH4" s="71"/>
      <c r="AI4" s="71"/>
      <c r="AJ4" s="71"/>
      <c r="AK4" s="71"/>
      <c r="AL4" s="72"/>
      <c r="AM4" s="221" t="s">
        <v>62</v>
      </c>
      <c r="AN4" s="221"/>
      <c r="AO4" s="221"/>
      <c r="AP4" s="221"/>
      <c r="AQ4" s="221"/>
      <c r="AR4" s="221"/>
      <c r="AS4" s="221"/>
      <c r="AT4" s="221"/>
      <c r="AU4" s="221"/>
      <c r="AV4" s="72"/>
      <c r="AW4" s="71"/>
    </row>
    <row r="5" spans="2:50" ht="33" customHeight="1">
      <c r="C5" s="214" t="s">
        <v>241</v>
      </c>
      <c r="D5" s="214"/>
      <c r="E5" s="214"/>
      <c r="F5" s="214"/>
      <c r="G5" s="214"/>
      <c r="H5" s="214"/>
      <c r="I5" s="155"/>
      <c r="J5" s="155"/>
      <c r="K5" s="73"/>
      <c r="AG5" s="70"/>
      <c r="AH5" s="70"/>
      <c r="AI5" s="70"/>
      <c r="AJ5" s="70"/>
      <c r="AK5" s="70"/>
      <c r="AL5" s="215" t="s">
        <v>242</v>
      </c>
      <c r="AM5" s="215"/>
      <c r="AN5" s="215"/>
      <c r="AO5" s="215"/>
      <c r="AP5" s="21"/>
      <c r="AQ5" s="21"/>
      <c r="AR5" s="21"/>
      <c r="AS5" s="214" t="s">
        <v>63</v>
      </c>
      <c r="AT5" s="214"/>
      <c r="AU5" s="214"/>
      <c r="AV5" s="214"/>
      <c r="AW5" s="70"/>
    </row>
    <row r="6" spans="2:50" ht="32.25" customHeight="1">
      <c r="B6" s="25"/>
      <c r="C6" s="216" t="s">
        <v>312</v>
      </c>
      <c r="D6" s="217"/>
      <c r="E6" s="217"/>
      <c r="F6" s="217"/>
      <c r="G6" s="217"/>
      <c r="H6" s="217"/>
      <c r="I6" s="217"/>
      <c r="J6" s="217"/>
      <c r="O6" s="74"/>
      <c r="AL6" s="154"/>
      <c r="AM6" s="218" t="s">
        <v>311</v>
      </c>
      <c r="AN6" s="218"/>
      <c r="AO6" s="218"/>
      <c r="AP6" s="218"/>
      <c r="AQ6" s="218"/>
      <c r="AR6" s="218"/>
      <c r="AS6" s="218"/>
      <c r="AT6" s="218"/>
      <c r="AU6" s="218"/>
      <c r="AV6" s="153"/>
    </row>
    <row r="7" spans="2:50" ht="27.75" customHeight="1">
      <c r="B7" s="211" t="s">
        <v>217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</row>
    <row r="8" spans="2:50" ht="19.5" customHeight="1">
      <c r="B8" s="212" t="s">
        <v>64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</row>
    <row r="9" spans="2:50" ht="26.25" customHeight="1">
      <c r="B9" s="213" t="s">
        <v>211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</row>
    <row r="10" spans="2:50" ht="17.25" customHeight="1">
      <c r="B10" s="224" t="s">
        <v>268</v>
      </c>
      <c r="C10" s="224"/>
      <c r="D10" s="224"/>
      <c r="E10" s="24"/>
      <c r="F10" s="24"/>
      <c r="G10" s="25"/>
      <c r="H10" s="225" t="s">
        <v>269</v>
      </c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75"/>
    </row>
    <row r="11" spans="2:50" ht="19.5" customHeight="1">
      <c r="B11" s="226" t="s">
        <v>66</v>
      </c>
      <c r="C11" s="226"/>
      <c r="D11" s="226"/>
      <c r="E11" s="76"/>
      <c r="F11" s="76"/>
      <c r="G11" s="76"/>
      <c r="H11" s="227" t="s">
        <v>245</v>
      </c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3"/>
    </row>
    <row r="12" spans="2:50" ht="19.5" customHeight="1">
      <c r="B12" s="228" t="s">
        <v>212</v>
      </c>
      <c r="C12" s="228"/>
      <c r="D12" s="228"/>
      <c r="E12" s="228"/>
      <c r="F12" s="228"/>
      <c r="G12" s="228"/>
      <c r="H12" s="228"/>
      <c r="I12" s="77"/>
      <c r="J12" s="77"/>
      <c r="K12" s="77"/>
      <c r="L12" s="77"/>
      <c r="M12" s="77"/>
      <c r="N12" s="77"/>
      <c r="O12" s="77"/>
      <c r="AW12" s="23"/>
    </row>
    <row r="13" spans="2:50" ht="36.75" customHeight="1">
      <c r="B13" s="229" t="s">
        <v>267</v>
      </c>
      <c r="C13" s="229"/>
      <c r="D13" s="229"/>
      <c r="E13" s="229"/>
      <c r="F13" s="229"/>
      <c r="G13" s="229"/>
      <c r="H13" s="229"/>
      <c r="I13" s="78"/>
      <c r="J13" s="78"/>
      <c r="K13" s="78"/>
      <c r="L13" s="78"/>
      <c r="M13" s="78"/>
      <c r="N13" s="78"/>
      <c r="O13" s="78"/>
      <c r="P13" s="78"/>
      <c r="Q13" s="78"/>
      <c r="R13" s="230" t="s">
        <v>213</v>
      </c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78"/>
      <c r="AD13" s="78"/>
      <c r="AE13" s="78"/>
      <c r="AF13" s="78"/>
      <c r="AG13" s="231">
        <v>2022</v>
      </c>
      <c r="AH13" s="231"/>
      <c r="AI13" s="231"/>
      <c r="AJ13" s="231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</row>
    <row r="14" spans="2:50" ht="15" customHeight="1">
      <c r="B14" s="223" t="s">
        <v>270</v>
      </c>
      <c r="C14" s="223"/>
      <c r="D14" s="223"/>
      <c r="E14" s="223"/>
      <c r="F14" s="223"/>
      <c r="G14" s="223"/>
      <c r="H14" s="223"/>
      <c r="I14" s="76"/>
      <c r="J14" s="76"/>
      <c r="K14" s="76"/>
      <c r="L14" s="7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</row>
    <row r="15" spans="2:50" ht="13.5" hidden="1" customHeight="1">
      <c r="B15" s="68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</row>
    <row r="16" spans="2:50" ht="13.5" hidden="1" customHeight="1">
      <c r="B16" s="68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</row>
    <row r="17" spans="2:49" ht="13.5" hidden="1" customHeight="1">
      <c r="B17" s="68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</row>
    <row r="18" spans="2:49" ht="13.5" hidden="1" customHeight="1">
      <c r="B18" s="68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</row>
    <row r="19" spans="2:49" ht="13.5" hidden="1" customHeight="1">
      <c r="B19" s="68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</row>
    <row r="20" spans="2:49" ht="13.5" hidden="1" customHeight="1">
      <c r="B20" s="68"/>
      <c r="H20" s="222"/>
      <c r="I20" s="222"/>
      <c r="J20" s="222"/>
      <c r="K20" s="222"/>
      <c r="L20" s="222"/>
      <c r="M20" s="222"/>
      <c r="N20" s="222"/>
      <c r="O20" s="222"/>
      <c r="P20" s="22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2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22"/>
    </row>
    <row r="21" spans="2:49" ht="17.25" customHeight="1">
      <c r="B21" s="228" t="s">
        <v>214</v>
      </c>
      <c r="C21" s="233"/>
      <c r="D21" s="233"/>
      <c r="E21" s="233"/>
      <c r="F21" s="233"/>
      <c r="G21" s="233"/>
      <c r="H21" s="233"/>
      <c r="I21" s="79"/>
      <c r="J21" s="79"/>
      <c r="K21" s="79"/>
      <c r="L21" s="79"/>
      <c r="M21" s="79"/>
      <c r="N21" s="79"/>
      <c r="O21" s="79"/>
      <c r="P21" s="25"/>
      <c r="Q21" s="78"/>
      <c r="R21" s="234" t="s">
        <v>215</v>
      </c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80"/>
      <c r="AG21" s="234" t="s">
        <v>272</v>
      </c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6"/>
      <c r="AU21" s="236"/>
      <c r="AV21" s="236"/>
      <c r="AW21" s="79"/>
    </row>
    <row r="22" spans="2:49" ht="13.5" customHeight="1">
      <c r="B22" s="237" t="s">
        <v>271</v>
      </c>
      <c r="C22" s="237"/>
      <c r="D22" s="237"/>
      <c r="E22" s="237"/>
      <c r="F22" s="237"/>
      <c r="G22" s="237"/>
      <c r="H22" s="237"/>
      <c r="I22" s="25"/>
      <c r="J22" s="25"/>
      <c r="K22" s="25"/>
      <c r="L22" s="25"/>
      <c r="M22" s="25"/>
      <c r="N22" s="25"/>
      <c r="O22" s="25"/>
      <c r="P22" s="25"/>
      <c r="Q22" s="2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80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"/>
      <c r="AU22" s="25"/>
      <c r="AV22" s="23"/>
      <c r="AW22" s="23"/>
    </row>
    <row r="23" spans="2:49" ht="18.75" customHeight="1"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7"/>
      <c r="R23" s="27"/>
      <c r="S23" s="27"/>
      <c r="T23" s="27"/>
      <c r="U23" s="27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</row>
    <row r="24" spans="2:49" ht="13.5" customHeight="1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</row>
    <row r="25" spans="2:49" ht="13.5" customHeight="1">
      <c r="M25" s="243"/>
      <c r="N25" s="243"/>
      <c r="O25" s="244"/>
      <c r="P25" s="244"/>
      <c r="Q25" s="244"/>
      <c r="R25" s="244"/>
      <c r="S25" s="244"/>
      <c r="T25" s="243"/>
      <c r="U25" s="243"/>
      <c r="V25" s="245"/>
      <c r="W25" s="245"/>
      <c r="X25" s="245"/>
      <c r="Y25" s="245"/>
      <c r="Z25" s="245"/>
      <c r="AA25" s="245"/>
      <c r="AB25" s="75"/>
      <c r="AC25" s="75"/>
    </row>
    <row r="26" spans="2:49" ht="19.5" customHeight="1">
      <c r="C26" s="238" t="s">
        <v>216</v>
      </c>
      <c r="D26" s="238"/>
      <c r="E26" s="238"/>
      <c r="F26" s="238"/>
      <c r="G26" s="238"/>
      <c r="H26" s="238"/>
      <c r="I26" s="238"/>
    </row>
    <row r="28" spans="2:49" ht="13.5" customHeight="1">
      <c r="C28" s="239" t="s">
        <v>243</v>
      </c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</row>
    <row r="30" spans="2:49" ht="13.5" customHeight="1">
      <c r="C30" s="239" t="s">
        <v>244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</row>
    <row r="34" spans="7:7" ht="13.5" customHeight="1">
      <c r="G34" s="82"/>
    </row>
  </sheetData>
  <mergeCells count="42">
    <mergeCell ref="C26:I26"/>
    <mergeCell ref="C28:AU28"/>
    <mergeCell ref="C30:AU30"/>
    <mergeCell ref="B23:P23"/>
    <mergeCell ref="V23:AW23"/>
    <mergeCell ref="V24:AW24"/>
    <mergeCell ref="M25:N25"/>
    <mergeCell ref="O25:S25"/>
    <mergeCell ref="T25:U25"/>
    <mergeCell ref="V25:AA25"/>
    <mergeCell ref="H20:AW20"/>
    <mergeCell ref="B21:H21"/>
    <mergeCell ref="R21:AE22"/>
    <mergeCell ref="AG21:AS22"/>
    <mergeCell ref="AT21:AV21"/>
    <mergeCell ref="B22:H22"/>
    <mergeCell ref="H19:AW19"/>
    <mergeCell ref="B11:D11"/>
    <mergeCell ref="H11:AV11"/>
    <mergeCell ref="B12:H12"/>
    <mergeCell ref="B13:H13"/>
    <mergeCell ref="R13:AB13"/>
    <mergeCell ref="AG13:AJ13"/>
    <mergeCell ref="H15:AW15"/>
    <mergeCell ref="H16:AW16"/>
    <mergeCell ref="H17:AW17"/>
    <mergeCell ref="B1:AW1"/>
    <mergeCell ref="B2:AW2"/>
    <mergeCell ref="C4:H4"/>
    <mergeCell ref="AM4:AU4"/>
    <mergeCell ref="H18:AW18"/>
    <mergeCell ref="B14:H14"/>
    <mergeCell ref="B10:D10"/>
    <mergeCell ref="H10:AJ10"/>
    <mergeCell ref="B7:AW7"/>
    <mergeCell ref="B8:AW8"/>
    <mergeCell ref="B9:AW9"/>
    <mergeCell ref="C5:H5"/>
    <mergeCell ref="AL5:AO5"/>
    <mergeCell ref="AS5:AV5"/>
    <mergeCell ref="C6:J6"/>
    <mergeCell ref="AM6:AU6"/>
  </mergeCells>
  <phoneticPr fontId="0" type="noConversion"/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R24"/>
  <sheetViews>
    <sheetView zoomScaleNormal="100" workbookViewId="0">
      <selection activeCell="P30" sqref="P30"/>
    </sheetView>
  </sheetViews>
  <sheetFormatPr defaultColWidth="12.5703125" defaultRowHeight="15" customHeight="1"/>
  <cols>
    <col min="1" max="1" width="4.5703125" style="86" customWidth="1"/>
    <col min="2" max="54" width="2.85546875" style="86" customWidth="1"/>
    <col min="55" max="55" width="1.5703125" style="86" customWidth="1"/>
    <col min="56" max="57" width="2.85546875" style="86" customWidth="1"/>
    <col min="58" max="58" width="2" style="86" customWidth="1"/>
    <col min="59" max="59" width="2.85546875" style="86" customWidth="1"/>
    <col min="60" max="60" width="1.85546875" style="86" customWidth="1"/>
    <col min="61" max="61" width="2.85546875" style="86" customWidth="1"/>
    <col min="62" max="62" width="1.5703125" style="86" customWidth="1"/>
    <col min="63" max="69" width="2.85546875" style="86" customWidth="1"/>
    <col min="70" max="16384" width="12.5703125" style="86"/>
  </cols>
  <sheetData>
    <row r="1" spans="1:70" ht="15" customHeigh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</row>
    <row r="2" spans="1:70" ht="15" customHeight="1">
      <c r="A2" s="276" t="s">
        <v>67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</row>
    <row r="3" spans="1:70" ht="15" customHeight="1">
      <c r="A3" s="259" t="s">
        <v>68</v>
      </c>
      <c r="B3" s="259" t="s">
        <v>69</v>
      </c>
      <c r="C3" s="259"/>
      <c r="D3" s="259"/>
      <c r="E3" s="259"/>
      <c r="F3" s="268" t="s">
        <v>70</v>
      </c>
      <c r="G3" s="259" t="s">
        <v>71</v>
      </c>
      <c r="H3" s="259"/>
      <c r="I3" s="259"/>
      <c r="J3" s="268" t="s">
        <v>72</v>
      </c>
      <c r="K3" s="259" t="s">
        <v>73</v>
      </c>
      <c r="L3" s="259"/>
      <c r="M3" s="259"/>
      <c r="N3" s="83"/>
      <c r="O3" s="259" t="s">
        <v>74</v>
      </c>
      <c r="P3" s="259"/>
      <c r="Q3" s="259"/>
      <c r="R3" s="259"/>
      <c r="S3" s="268" t="s">
        <v>75</v>
      </c>
      <c r="T3" s="259" t="s">
        <v>76</v>
      </c>
      <c r="U3" s="259"/>
      <c r="V3" s="259"/>
      <c r="W3" s="268" t="s">
        <v>77</v>
      </c>
      <c r="X3" s="259" t="s">
        <v>78</v>
      </c>
      <c r="Y3" s="259"/>
      <c r="Z3" s="259"/>
      <c r="AA3" s="268" t="s">
        <v>79</v>
      </c>
      <c r="AB3" s="259" t="s">
        <v>80</v>
      </c>
      <c r="AC3" s="259"/>
      <c r="AD3" s="259"/>
      <c r="AE3" s="259"/>
      <c r="AF3" s="268" t="s">
        <v>81</v>
      </c>
      <c r="AG3" s="259" t="s">
        <v>82</v>
      </c>
      <c r="AH3" s="259"/>
      <c r="AI3" s="259"/>
      <c r="AJ3" s="268" t="s">
        <v>83</v>
      </c>
      <c r="AK3" s="259" t="s">
        <v>84</v>
      </c>
      <c r="AL3" s="259"/>
      <c r="AM3" s="259"/>
      <c r="AN3" s="259"/>
      <c r="AO3" s="270" t="s">
        <v>85</v>
      </c>
      <c r="AP3" s="271"/>
      <c r="AQ3" s="271"/>
      <c r="AR3" s="271"/>
      <c r="AS3" s="272"/>
      <c r="AT3" s="270" t="s">
        <v>86</v>
      </c>
      <c r="AU3" s="271"/>
      <c r="AV3" s="271"/>
      <c r="AW3" s="272"/>
      <c r="AX3" s="268" t="s">
        <v>87</v>
      </c>
      <c r="AY3" s="259" t="s">
        <v>88</v>
      </c>
      <c r="AZ3" s="259"/>
      <c r="BA3" s="259"/>
      <c r="BB3" s="259"/>
    </row>
    <row r="4" spans="1:70" ht="59.25" customHeight="1">
      <c r="A4" s="259"/>
      <c r="B4" s="15" t="s">
        <v>89</v>
      </c>
      <c r="C4" s="15" t="s">
        <v>90</v>
      </c>
      <c r="D4" s="15" t="s">
        <v>91</v>
      </c>
      <c r="E4" s="15" t="s">
        <v>92</v>
      </c>
      <c r="F4" s="269"/>
      <c r="G4" s="15" t="s">
        <v>93</v>
      </c>
      <c r="H4" s="15" t="s">
        <v>94</v>
      </c>
      <c r="I4" s="15" t="s">
        <v>95</v>
      </c>
      <c r="J4" s="269"/>
      <c r="K4" s="15" t="s">
        <v>96</v>
      </c>
      <c r="L4" s="15" t="s">
        <v>97</v>
      </c>
      <c r="M4" s="15" t="s">
        <v>98</v>
      </c>
      <c r="N4" s="15" t="s">
        <v>99</v>
      </c>
      <c r="O4" s="15" t="s">
        <v>89</v>
      </c>
      <c r="P4" s="15" t="s">
        <v>90</v>
      </c>
      <c r="Q4" s="15" t="s">
        <v>91</v>
      </c>
      <c r="R4" s="15" t="s">
        <v>92</v>
      </c>
      <c r="S4" s="269"/>
      <c r="T4" s="15" t="s">
        <v>100</v>
      </c>
      <c r="U4" s="15" t="s">
        <v>101</v>
      </c>
      <c r="V4" s="15" t="s">
        <v>102</v>
      </c>
      <c r="W4" s="269"/>
      <c r="X4" s="15" t="s">
        <v>103</v>
      </c>
      <c r="Y4" s="15" t="s">
        <v>104</v>
      </c>
      <c r="Z4" s="15" t="s">
        <v>105</v>
      </c>
      <c r="AA4" s="269"/>
      <c r="AB4" s="15" t="s">
        <v>103</v>
      </c>
      <c r="AC4" s="15" t="s">
        <v>104</v>
      </c>
      <c r="AD4" s="15" t="s">
        <v>105</v>
      </c>
      <c r="AE4" s="15" t="s">
        <v>106</v>
      </c>
      <c r="AF4" s="269"/>
      <c r="AG4" s="15" t="s">
        <v>93</v>
      </c>
      <c r="AH4" s="15" t="s">
        <v>94</v>
      </c>
      <c r="AI4" s="15" t="s">
        <v>95</v>
      </c>
      <c r="AJ4" s="269"/>
      <c r="AK4" s="15" t="s">
        <v>107</v>
      </c>
      <c r="AL4" s="15" t="s">
        <v>108</v>
      </c>
      <c r="AM4" s="15" t="s">
        <v>109</v>
      </c>
      <c r="AN4" s="15" t="s">
        <v>110</v>
      </c>
      <c r="AO4" s="15" t="s">
        <v>89</v>
      </c>
      <c r="AP4" s="15" t="s">
        <v>90</v>
      </c>
      <c r="AQ4" s="15" t="s">
        <v>91</v>
      </c>
      <c r="AR4" s="15" t="s">
        <v>92</v>
      </c>
      <c r="AS4" s="15" t="s">
        <v>218</v>
      </c>
      <c r="AT4" s="91" t="s">
        <v>219</v>
      </c>
      <c r="AU4" s="15" t="s">
        <v>93</v>
      </c>
      <c r="AV4" s="15" t="s">
        <v>94</v>
      </c>
      <c r="AW4" s="15" t="s">
        <v>95</v>
      </c>
      <c r="AX4" s="269"/>
      <c r="AY4" s="15" t="s">
        <v>96</v>
      </c>
      <c r="AZ4" s="15" t="s">
        <v>97</v>
      </c>
      <c r="BA4" s="15" t="s">
        <v>98</v>
      </c>
      <c r="BB4" s="16" t="s">
        <v>111</v>
      </c>
    </row>
    <row r="5" spans="1:70" ht="15" customHeight="1">
      <c r="A5" s="277"/>
      <c r="B5" s="92" t="s">
        <v>112</v>
      </c>
      <c r="C5" s="92" t="s">
        <v>113</v>
      </c>
      <c r="D5" s="92" t="s">
        <v>114</v>
      </c>
      <c r="E5" s="92" t="s">
        <v>115</v>
      </c>
      <c r="F5" s="92" t="s">
        <v>116</v>
      </c>
      <c r="G5" s="92" t="s">
        <v>117</v>
      </c>
      <c r="H5" s="92" t="s">
        <v>118</v>
      </c>
      <c r="I5" s="92" t="s">
        <v>119</v>
      </c>
      <c r="J5" s="92" t="s">
        <v>120</v>
      </c>
      <c r="K5" s="92" t="s">
        <v>121</v>
      </c>
      <c r="L5" s="92" t="s">
        <v>122</v>
      </c>
      <c r="M5" s="92" t="s">
        <v>123</v>
      </c>
      <c r="N5" s="92" t="s">
        <v>124</v>
      </c>
      <c r="O5" s="92" t="s">
        <v>125</v>
      </c>
      <c r="P5" s="92" t="s">
        <v>126</v>
      </c>
      <c r="Q5" s="92" t="s">
        <v>127</v>
      </c>
      <c r="R5" s="92" t="s">
        <v>128</v>
      </c>
      <c r="S5" s="92" t="s">
        <v>129</v>
      </c>
      <c r="T5" s="92" t="s">
        <v>130</v>
      </c>
      <c r="U5" s="92" t="s">
        <v>131</v>
      </c>
      <c r="V5" s="92" t="s">
        <v>132</v>
      </c>
      <c r="W5" s="92" t="s">
        <v>133</v>
      </c>
      <c r="X5" s="92" t="s">
        <v>134</v>
      </c>
      <c r="Y5" s="92" t="s">
        <v>135</v>
      </c>
      <c r="Z5" s="92" t="s">
        <v>136</v>
      </c>
      <c r="AA5" s="92" t="s">
        <v>137</v>
      </c>
      <c r="AB5" s="92" t="s">
        <v>138</v>
      </c>
      <c r="AC5" s="92" t="s">
        <v>139</v>
      </c>
      <c r="AD5" s="92" t="s">
        <v>140</v>
      </c>
      <c r="AE5" s="92" t="s">
        <v>141</v>
      </c>
      <c r="AF5" s="92" t="s">
        <v>142</v>
      </c>
      <c r="AG5" s="92" t="s">
        <v>143</v>
      </c>
      <c r="AH5" s="92" t="s">
        <v>144</v>
      </c>
      <c r="AI5" s="92" t="s">
        <v>145</v>
      </c>
      <c r="AJ5" s="92" t="s">
        <v>146</v>
      </c>
      <c r="AK5" s="92" t="s">
        <v>147</v>
      </c>
      <c r="AL5" s="92" t="s">
        <v>148</v>
      </c>
      <c r="AM5" s="92" t="s">
        <v>149</v>
      </c>
      <c r="AN5" s="92" t="s">
        <v>150</v>
      </c>
      <c r="AO5" s="92" t="s">
        <v>151</v>
      </c>
      <c r="AP5" s="92" t="s">
        <v>152</v>
      </c>
      <c r="AQ5" s="92" t="s">
        <v>153</v>
      </c>
      <c r="AR5" s="92" t="s">
        <v>154</v>
      </c>
      <c r="AS5" s="273" t="s">
        <v>155</v>
      </c>
      <c r="AT5" s="274"/>
      <c r="AU5" s="92" t="s">
        <v>156</v>
      </c>
      <c r="AV5" s="92" t="s">
        <v>157</v>
      </c>
      <c r="AW5" s="92" t="s">
        <v>158</v>
      </c>
      <c r="AX5" s="92" t="s">
        <v>159</v>
      </c>
      <c r="AY5" s="92" t="s">
        <v>160</v>
      </c>
      <c r="AZ5" s="92" t="s">
        <v>161</v>
      </c>
      <c r="BA5" s="92" t="s">
        <v>162</v>
      </c>
      <c r="BB5" s="93" t="s">
        <v>163</v>
      </c>
    </row>
    <row r="6" spans="1:70" s="20" customFormat="1" ht="15" customHeight="1" thickBot="1">
      <c r="A6" s="94" t="s">
        <v>164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96" t="s">
        <v>167</v>
      </c>
      <c r="O6" s="97" t="s">
        <v>168</v>
      </c>
      <c r="P6" s="97" t="s">
        <v>168</v>
      </c>
      <c r="Q6" s="97" t="s">
        <v>168</v>
      </c>
      <c r="R6" s="45" t="s">
        <v>184</v>
      </c>
      <c r="S6" s="95" t="s">
        <v>166</v>
      </c>
      <c r="T6" s="95" t="s">
        <v>166</v>
      </c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209"/>
      <c r="AN6" s="209"/>
      <c r="AO6" s="96" t="s">
        <v>167</v>
      </c>
      <c r="AP6" s="97" t="s">
        <v>168</v>
      </c>
      <c r="AQ6" s="97" t="s">
        <v>168</v>
      </c>
      <c r="AR6" s="97" t="s">
        <v>168</v>
      </c>
      <c r="AS6" s="275" t="s">
        <v>220</v>
      </c>
      <c r="AT6" s="275"/>
      <c r="AU6" s="95" t="s">
        <v>166</v>
      </c>
      <c r="AV6" s="95" t="s">
        <v>166</v>
      </c>
      <c r="AW6" s="95" t="s">
        <v>166</v>
      </c>
      <c r="AX6" s="95" t="s">
        <v>166</v>
      </c>
      <c r="AY6" s="95" t="s">
        <v>166</v>
      </c>
      <c r="AZ6" s="95" t="s">
        <v>166</v>
      </c>
      <c r="BA6" s="95" t="s">
        <v>166</v>
      </c>
      <c r="BB6" s="171" t="s">
        <v>166</v>
      </c>
      <c r="BC6" s="18"/>
      <c r="BD6" s="19"/>
      <c r="BE6" s="18"/>
      <c r="BF6" s="18"/>
      <c r="BG6" s="19"/>
      <c r="BH6" s="18"/>
      <c r="BI6" s="18"/>
      <c r="BJ6" s="19"/>
      <c r="BK6" s="18"/>
      <c r="BL6" s="18"/>
      <c r="BM6" s="19"/>
    </row>
    <row r="7" spans="1:70" s="20" customFormat="1" ht="15" customHeight="1" thickBot="1">
      <c r="A7" s="165" t="s">
        <v>165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207" t="s">
        <v>167</v>
      </c>
      <c r="O7" s="208" t="s">
        <v>168</v>
      </c>
      <c r="P7" s="208" t="s">
        <v>168</v>
      </c>
      <c r="Q7" s="208" t="s">
        <v>168</v>
      </c>
      <c r="R7" s="167" t="s">
        <v>220</v>
      </c>
      <c r="S7" s="168" t="s">
        <v>166</v>
      </c>
      <c r="T7" s="168" t="s">
        <v>166</v>
      </c>
      <c r="U7" s="166"/>
      <c r="V7" s="166"/>
      <c r="W7" s="166"/>
      <c r="X7" s="169"/>
      <c r="Y7" s="169"/>
      <c r="Z7" s="169"/>
      <c r="AA7" s="166"/>
      <c r="AB7" s="166"/>
      <c r="AC7" s="166"/>
      <c r="AD7" s="207" t="s">
        <v>167</v>
      </c>
      <c r="AE7" s="208" t="s">
        <v>168</v>
      </c>
      <c r="AF7" s="208" t="s">
        <v>168</v>
      </c>
      <c r="AG7" s="208" t="s">
        <v>168</v>
      </c>
      <c r="AH7" s="167" t="s">
        <v>220</v>
      </c>
      <c r="AI7" s="173" t="s">
        <v>221</v>
      </c>
      <c r="AJ7" s="173" t="s">
        <v>221</v>
      </c>
      <c r="AK7" s="173" t="s">
        <v>221</v>
      </c>
      <c r="AL7" s="173" t="s">
        <v>221</v>
      </c>
      <c r="AM7" s="170" t="s">
        <v>169</v>
      </c>
      <c r="AN7" s="170" t="s">
        <v>169</v>
      </c>
      <c r="AO7" s="170" t="s">
        <v>169</v>
      </c>
      <c r="AP7" s="170" t="s">
        <v>169</v>
      </c>
      <c r="AQ7" s="175" t="s">
        <v>170</v>
      </c>
      <c r="AR7" s="175" t="s">
        <v>170</v>
      </c>
      <c r="AS7" s="176" t="s">
        <v>170</v>
      </c>
      <c r="AT7" s="99" t="s">
        <v>171</v>
      </c>
      <c r="AU7" s="172" t="s">
        <v>171</v>
      </c>
      <c r="AV7" s="172" t="s">
        <v>171</v>
      </c>
      <c r="AW7" s="172" t="s">
        <v>171</v>
      </c>
      <c r="AX7" s="172" t="s">
        <v>171</v>
      </c>
      <c r="AY7" s="172" t="s">
        <v>171</v>
      </c>
      <c r="AZ7" s="172" t="s">
        <v>171</v>
      </c>
      <c r="BA7" s="172" t="s">
        <v>171</v>
      </c>
      <c r="BB7" s="100" t="s">
        <v>171</v>
      </c>
      <c r="BC7" s="18"/>
      <c r="BD7" s="19"/>
      <c r="BE7" s="18"/>
      <c r="BF7" s="18"/>
      <c r="BG7" s="19"/>
      <c r="BH7" s="18"/>
      <c r="BI7" s="18"/>
      <c r="BJ7" s="19"/>
      <c r="BK7" s="18"/>
      <c r="BL7" s="18"/>
      <c r="BM7" s="19"/>
    </row>
    <row r="8" spans="1:70" s="84" customFormat="1" ht="15" customHeight="1">
      <c r="A8" s="14"/>
      <c r="B8" s="14"/>
      <c r="C8" s="14"/>
      <c r="D8" s="14"/>
      <c r="E8" s="14"/>
      <c r="F8" s="14"/>
      <c r="G8" s="87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14"/>
      <c r="S8" s="14"/>
      <c r="T8" s="14"/>
      <c r="U8" s="85"/>
      <c r="V8" s="14"/>
      <c r="W8" s="14"/>
      <c r="X8" s="14"/>
      <c r="Y8" s="87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14"/>
      <c r="AR8" s="87"/>
      <c r="AS8" s="87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14"/>
      <c r="BE8" s="85"/>
      <c r="BF8" s="85"/>
      <c r="BG8" s="14"/>
      <c r="BH8" s="85"/>
      <c r="BI8" s="85"/>
      <c r="BJ8" s="14"/>
      <c r="BK8" s="85"/>
      <c r="BL8" s="85"/>
      <c r="BM8" s="14"/>
    </row>
    <row r="9" spans="1:70" customFormat="1" ht="15" customHeight="1">
      <c r="A9" s="263" t="s">
        <v>222</v>
      </c>
      <c r="B9" s="263"/>
      <c r="C9" s="263"/>
      <c r="D9" s="263"/>
      <c r="E9" s="263"/>
      <c r="F9" s="263"/>
      <c r="G9" s="101"/>
      <c r="H9" s="264" t="s">
        <v>223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89"/>
      <c r="Y9" s="96" t="s">
        <v>167</v>
      </c>
      <c r="Z9" s="265" t="s">
        <v>224</v>
      </c>
      <c r="AA9" s="265"/>
      <c r="AB9" s="265"/>
      <c r="AC9" s="265"/>
      <c r="AD9" s="265"/>
      <c r="AE9" s="265"/>
      <c r="AF9" s="265"/>
      <c r="AG9" s="89"/>
      <c r="AH9" s="89"/>
      <c r="AI9" s="89"/>
      <c r="AJ9" s="89"/>
      <c r="AK9" s="89"/>
      <c r="AL9" s="89"/>
      <c r="AM9" s="89"/>
      <c r="AN9" s="89"/>
      <c r="AO9" s="102"/>
      <c r="AP9" s="89"/>
      <c r="AQ9" s="89"/>
      <c r="AR9" s="38" t="s">
        <v>169</v>
      </c>
      <c r="AS9" s="103"/>
      <c r="AT9" s="103"/>
      <c r="AU9" s="266" t="s">
        <v>225</v>
      </c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</row>
    <row r="10" spans="1:70" customFormat="1" ht="15" customHeigh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102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8"/>
      <c r="BD10" s="18"/>
      <c r="BE10" s="19"/>
      <c r="BF10" s="18"/>
      <c r="BG10" s="18"/>
      <c r="BH10" s="19"/>
      <c r="BI10" s="18"/>
      <c r="BJ10" s="18"/>
      <c r="BK10" s="19"/>
      <c r="BL10" s="18"/>
      <c r="BM10" s="18"/>
      <c r="BN10" s="19"/>
    </row>
    <row r="11" spans="1:70" customFormat="1" ht="15" customHeight="1">
      <c r="A11" s="89"/>
      <c r="B11" s="89"/>
      <c r="C11" s="89"/>
      <c r="D11" s="89"/>
      <c r="E11" s="89"/>
      <c r="F11" s="89"/>
      <c r="G11" s="98" t="s">
        <v>220</v>
      </c>
      <c r="H11" s="264" t="s">
        <v>226</v>
      </c>
      <c r="I11" s="264"/>
      <c r="J11" s="264"/>
      <c r="K11" s="264"/>
      <c r="L11" s="264"/>
      <c r="M11" s="264"/>
      <c r="N11" s="264"/>
      <c r="O11" s="264"/>
      <c r="P11" s="264"/>
      <c r="Q11" s="264"/>
      <c r="R11" s="89"/>
      <c r="S11" s="89"/>
      <c r="T11" s="89"/>
      <c r="U11" s="17"/>
      <c r="V11" s="89"/>
      <c r="W11" s="89"/>
      <c r="X11" s="89"/>
      <c r="Y11" s="97" t="s">
        <v>168</v>
      </c>
      <c r="Z11" s="264" t="s">
        <v>227</v>
      </c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89"/>
      <c r="AR11" s="177" t="s">
        <v>170</v>
      </c>
      <c r="AS11" s="103"/>
      <c r="AT11" s="103"/>
      <c r="AU11" s="266" t="s">
        <v>228</v>
      </c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18"/>
      <c r="BJ11" s="18"/>
      <c r="BK11" s="19"/>
      <c r="BL11" s="18"/>
      <c r="BM11" s="18"/>
      <c r="BN11" s="19"/>
      <c r="BO11" s="86"/>
      <c r="BP11" s="86"/>
      <c r="BQ11" s="86"/>
      <c r="BR11" s="86"/>
    </row>
    <row r="12" spans="1:70" customFormat="1" ht="15" customHeight="1">
      <c r="A12" s="89"/>
      <c r="B12" s="89"/>
      <c r="C12" s="89"/>
      <c r="D12" s="89"/>
      <c r="E12" s="89"/>
      <c r="F12" s="89"/>
      <c r="G12" s="104" t="s">
        <v>184</v>
      </c>
      <c r="H12" s="267" t="s">
        <v>229</v>
      </c>
      <c r="I12" s="264"/>
      <c r="J12" s="264"/>
      <c r="K12" s="264"/>
      <c r="L12" s="264"/>
      <c r="M12" s="264"/>
      <c r="N12" s="264"/>
      <c r="O12" s="264"/>
      <c r="P12" s="264"/>
      <c r="Q12" s="264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8"/>
      <c r="BD12" s="18"/>
      <c r="BE12" s="19"/>
      <c r="BF12" s="18"/>
      <c r="BG12" s="18"/>
      <c r="BH12" s="19"/>
      <c r="BI12" s="18"/>
      <c r="BJ12" s="18"/>
      <c r="BK12" s="19"/>
      <c r="BL12" s="18"/>
      <c r="BM12" s="18"/>
      <c r="BN12" s="19"/>
      <c r="BO12" s="86"/>
      <c r="BP12" s="86"/>
      <c r="BQ12" s="86"/>
      <c r="BR12" s="86"/>
    </row>
    <row r="13" spans="1:70" customFormat="1" ht="15" customHeight="1">
      <c r="A13" s="89"/>
      <c r="B13" s="89"/>
      <c r="C13" s="89"/>
      <c r="D13" s="89"/>
      <c r="E13" s="89"/>
      <c r="F13" s="89"/>
      <c r="G13" s="95" t="s">
        <v>166</v>
      </c>
      <c r="H13" s="264" t="s">
        <v>230</v>
      </c>
      <c r="I13" s="264"/>
      <c r="J13" s="264"/>
      <c r="K13" s="264"/>
      <c r="L13" s="264"/>
      <c r="M13" s="264"/>
      <c r="N13" s="264"/>
      <c r="O13" s="264"/>
      <c r="P13" s="264"/>
      <c r="Q13" s="264"/>
      <c r="R13" s="89"/>
      <c r="S13" s="89"/>
      <c r="T13" s="89"/>
      <c r="U13" s="17"/>
      <c r="V13" s="89"/>
      <c r="W13" s="89"/>
      <c r="X13" s="89"/>
      <c r="Y13" s="174" t="s">
        <v>221</v>
      </c>
      <c r="Z13" s="264" t="s">
        <v>231</v>
      </c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89"/>
      <c r="AR13" s="105" t="s">
        <v>232</v>
      </c>
      <c r="AS13" s="106"/>
      <c r="AT13" s="106"/>
      <c r="AU13" s="261" t="s">
        <v>233</v>
      </c>
      <c r="AV13" s="261"/>
      <c r="AW13" s="261"/>
      <c r="AX13" s="261"/>
      <c r="AY13" s="261"/>
      <c r="AZ13" s="261"/>
      <c r="BA13" s="261"/>
      <c r="BB13" s="261"/>
      <c r="BC13" s="261"/>
      <c r="BD13" s="261"/>
      <c r="BE13" s="19"/>
      <c r="BF13" s="18"/>
      <c r="BG13" s="18"/>
      <c r="BH13" s="19"/>
      <c r="BI13" s="18"/>
      <c r="BJ13" s="18"/>
      <c r="BK13" s="19"/>
      <c r="BL13" s="18"/>
      <c r="BM13" s="18"/>
      <c r="BN13" s="19"/>
      <c r="BO13" s="86"/>
      <c r="BP13" s="86"/>
      <c r="BQ13" s="86"/>
      <c r="BR13" s="86"/>
    </row>
    <row r="14" spans="1:70" ht="15" customHeight="1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17"/>
      <c r="BC14" s="17"/>
      <c r="BD14" s="89"/>
      <c r="BE14" s="17"/>
      <c r="BF14" s="17"/>
      <c r="BG14" s="89"/>
      <c r="BH14" s="17"/>
      <c r="BI14" s="17"/>
      <c r="BJ14" s="89"/>
      <c r="BK14" s="17"/>
      <c r="BL14" s="17"/>
      <c r="BM14" s="89"/>
    </row>
    <row r="15" spans="1:70" ht="15" customHeight="1">
      <c r="A15" s="262" t="s">
        <v>172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17"/>
      <c r="BD15" s="89"/>
      <c r="BE15" s="17"/>
      <c r="BF15" s="17"/>
      <c r="BG15" s="89"/>
      <c r="BH15" s="17"/>
      <c r="BI15" s="17"/>
      <c r="BJ15" s="89"/>
      <c r="BK15" s="17"/>
      <c r="BL15" s="17"/>
      <c r="BM15" s="89"/>
    </row>
    <row r="16" spans="1:70" ht="15" customHeight="1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</row>
    <row r="17" spans="1:69" ht="15" customHeight="1">
      <c r="A17" s="259" t="s">
        <v>68</v>
      </c>
      <c r="B17" s="254" t="s">
        <v>173</v>
      </c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 t="s">
        <v>174</v>
      </c>
      <c r="U17" s="254"/>
      <c r="V17" s="254"/>
      <c r="W17" s="254"/>
      <c r="X17" s="254"/>
      <c r="Y17" s="254"/>
      <c r="Z17" s="254"/>
      <c r="AA17" s="254"/>
      <c r="AB17" s="254"/>
      <c r="AC17" s="254" t="s">
        <v>175</v>
      </c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9" t="s">
        <v>56</v>
      </c>
      <c r="AZ17" s="259"/>
      <c r="BA17" s="259"/>
      <c r="BB17" s="259"/>
      <c r="BC17" s="259"/>
      <c r="BD17" s="259"/>
      <c r="BE17" s="254" t="s">
        <v>176</v>
      </c>
      <c r="BF17" s="254"/>
      <c r="BG17" s="254"/>
      <c r="BH17" s="254" t="s">
        <v>7</v>
      </c>
      <c r="BI17" s="254"/>
      <c r="BJ17" s="254"/>
      <c r="BK17" s="256"/>
      <c r="BL17" s="256"/>
      <c r="BM17" s="256"/>
      <c r="BN17" s="256"/>
      <c r="BO17" s="258"/>
      <c r="BP17" s="258"/>
      <c r="BQ17" s="258"/>
    </row>
    <row r="18" spans="1:69" ht="35.25" customHeight="1">
      <c r="A18" s="259"/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 t="s">
        <v>47</v>
      </c>
      <c r="AD18" s="254"/>
      <c r="AE18" s="254"/>
      <c r="AF18" s="254"/>
      <c r="AG18" s="254"/>
      <c r="AH18" s="254"/>
      <c r="AI18" s="254"/>
      <c r="AJ18" s="254" t="s">
        <v>177</v>
      </c>
      <c r="AK18" s="254"/>
      <c r="AL18" s="254"/>
      <c r="AM18" s="254"/>
      <c r="AN18" s="254"/>
      <c r="AO18" s="254"/>
      <c r="AP18" s="254"/>
      <c r="AQ18" s="254" t="s">
        <v>55</v>
      </c>
      <c r="AR18" s="254"/>
      <c r="AS18" s="254"/>
      <c r="AT18" s="254"/>
      <c r="AU18" s="254"/>
      <c r="AV18" s="254"/>
      <c r="AW18" s="254"/>
      <c r="AX18" s="254"/>
      <c r="AY18" s="254" t="s">
        <v>178</v>
      </c>
      <c r="AZ18" s="254"/>
      <c r="BA18" s="254"/>
      <c r="BB18" s="254" t="s">
        <v>179</v>
      </c>
      <c r="BC18" s="254"/>
      <c r="BD18" s="254"/>
      <c r="BE18" s="254"/>
      <c r="BF18" s="255"/>
      <c r="BG18" s="254"/>
      <c r="BH18" s="254"/>
      <c r="BI18" s="257"/>
      <c r="BJ18" s="254"/>
      <c r="BK18" s="256"/>
      <c r="BL18" s="257"/>
      <c r="BM18" s="257"/>
      <c r="BN18" s="256"/>
      <c r="BO18" s="258"/>
      <c r="BP18" s="257"/>
      <c r="BQ18" s="258"/>
    </row>
    <row r="19" spans="1:69" ht="15" customHeight="1">
      <c r="A19" s="259"/>
      <c r="B19" s="254" t="s">
        <v>7</v>
      </c>
      <c r="C19" s="254"/>
      <c r="D19" s="254"/>
      <c r="E19" s="254"/>
      <c r="F19" s="254"/>
      <c r="G19" s="254"/>
      <c r="H19" s="254" t="s">
        <v>180</v>
      </c>
      <c r="I19" s="254"/>
      <c r="J19" s="254"/>
      <c r="K19" s="254"/>
      <c r="L19" s="254"/>
      <c r="M19" s="254"/>
      <c r="N19" s="254" t="s">
        <v>181</v>
      </c>
      <c r="O19" s="254"/>
      <c r="P19" s="254"/>
      <c r="Q19" s="254"/>
      <c r="R19" s="254"/>
      <c r="S19" s="254"/>
      <c r="T19" s="254" t="s">
        <v>7</v>
      </c>
      <c r="U19" s="254"/>
      <c r="V19" s="254"/>
      <c r="W19" s="254" t="s">
        <v>180</v>
      </c>
      <c r="X19" s="254"/>
      <c r="Y19" s="254"/>
      <c r="Z19" s="254" t="s">
        <v>181</v>
      </c>
      <c r="AA19" s="254"/>
      <c r="AB19" s="254"/>
      <c r="AC19" s="254" t="s">
        <v>7</v>
      </c>
      <c r="AD19" s="254"/>
      <c r="AE19" s="254"/>
      <c r="AF19" s="254" t="s">
        <v>180</v>
      </c>
      <c r="AG19" s="254"/>
      <c r="AH19" s="254" t="s">
        <v>181</v>
      </c>
      <c r="AI19" s="254"/>
      <c r="AJ19" s="254" t="s">
        <v>7</v>
      </c>
      <c r="AK19" s="254"/>
      <c r="AL19" s="254"/>
      <c r="AM19" s="254" t="s">
        <v>180</v>
      </c>
      <c r="AN19" s="254"/>
      <c r="AO19" s="254" t="s">
        <v>181</v>
      </c>
      <c r="AP19" s="254"/>
      <c r="AQ19" s="254" t="s">
        <v>7</v>
      </c>
      <c r="AR19" s="254"/>
      <c r="AS19" s="254"/>
      <c r="AT19" s="254"/>
      <c r="AU19" s="254" t="s">
        <v>180</v>
      </c>
      <c r="AV19" s="254"/>
      <c r="AW19" s="254" t="s">
        <v>181</v>
      </c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6"/>
      <c r="BL19" s="257"/>
      <c r="BM19" s="257"/>
      <c r="BN19" s="256"/>
      <c r="BO19" s="258"/>
      <c r="BP19" s="257"/>
      <c r="BQ19" s="258"/>
    </row>
    <row r="20" spans="1:69" ht="23.25" customHeight="1">
      <c r="A20" s="259"/>
      <c r="B20" s="252" t="s">
        <v>182</v>
      </c>
      <c r="C20" s="252"/>
      <c r="D20" s="252"/>
      <c r="E20" s="260" t="s">
        <v>183</v>
      </c>
      <c r="F20" s="260"/>
      <c r="G20" s="260"/>
      <c r="H20" s="252" t="s">
        <v>182</v>
      </c>
      <c r="I20" s="252"/>
      <c r="J20" s="252"/>
      <c r="K20" s="260" t="s">
        <v>183</v>
      </c>
      <c r="L20" s="260"/>
      <c r="M20" s="260"/>
      <c r="N20" s="252" t="s">
        <v>182</v>
      </c>
      <c r="O20" s="252"/>
      <c r="P20" s="252"/>
      <c r="Q20" s="260" t="s">
        <v>183</v>
      </c>
      <c r="R20" s="260"/>
      <c r="S20" s="260"/>
      <c r="T20" s="252" t="s">
        <v>182</v>
      </c>
      <c r="U20" s="252"/>
      <c r="V20" s="252"/>
      <c r="W20" s="252" t="s">
        <v>182</v>
      </c>
      <c r="X20" s="252"/>
      <c r="Y20" s="252"/>
      <c r="Z20" s="252" t="s">
        <v>182</v>
      </c>
      <c r="AA20" s="252"/>
      <c r="AB20" s="252"/>
      <c r="AC20" s="252" t="s">
        <v>182</v>
      </c>
      <c r="AD20" s="252"/>
      <c r="AE20" s="252"/>
      <c r="AF20" s="252" t="s">
        <v>182</v>
      </c>
      <c r="AG20" s="252"/>
      <c r="AH20" s="252" t="s">
        <v>182</v>
      </c>
      <c r="AI20" s="252"/>
      <c r="AJ20" s="252" t="s">
        <v>182</v>
      </c>
      <c r="AK20" s="252"/>
      <c r="AL20" s="252"/>
      <c r="AM20" s="252" t="s">
        <v>182</v>
      </c>
      <c r="AN20" s="252"/>
      <c r="AO20" s="252" t="s">
        <v>182</v>
      </c>
      <c r="AP20" s="252"/>
      <c r="AQ20" s="252" t="s">
        <v>182</v>
      </c>
      <c r="AR20" s="252"/>
      <c r="AS20" s="252"/>
      <c r="AT20" s="252"/>
      <c r="AU20" s="252" t="s">
        <v>182</v>
      </c>
      <c r="AV20" s="252"/>
      <c r="AW20" s="252" t="s">
        <v>182</v>
      </c>
      <c r="AX20" s="252"/>
      <c r="AY20" s="252" t="s">
        <v>182</v>
      </c>
      <c r="AZ20" s="252"/>
      <c r="BA20" s="252"/>
      <c r="BB20" s="252" t="s">
        <v>182</v>
      </c>
      <c r="BC20" s="252"/>
      <c r="BD20" s="252"/>
      <c r="BE20" s="252" t="s">
        <v>182</v>
      </c>
      <c r="BF20" s="252"/>
      <c r="BG20" s="252"/>
      <c r="BH20" s="252" t="s">
        <v>182</v>
      </c>
      <c r="BI20" s="252"/>
      <c r="BJ20" s="252"/>
      <c r="BK20" s="256"/>
      <c r="BL20" s="256"/>
      <c r="BM20" s="256"/>
      <c r="BN20" s="256"/>
      <c r="BO20" s="258"/>
      <c r="BP20" s="258"/>
      <c r="BQ20" s="258"/>
    </row>
    <row r="21" spans="1:69" s="20" customFormat="1" ht="15" customHeight="1">
      <c r="A21" s="156" t="s">
        <v>164</v>
      </c>
      <c r="B21" s="247">
        <f>H21+N21</f>
        <v>33</v>
      </c>
      <c r="C21" s="247"/>
      <c r="D21" s="247"/>
      <c r="E21" s="247">
        <f>K21+Q21</f>
        <v>1188</v>
      </c>
      <c r="F21" s="247"/>
      <c r="G21" s="247"/>
      <c r="H21" s="247">
        <v>13</v>
      </c>
      <c r="I21" s="247"/>
      <c r="J21" s="247"/>
      <c r="K21" s="247">
        <f>H21*36</f>
        <v>468</v>
      </c>
      <c r="L21" s="247"/>
      <c r="M21" s="247"/>
      <c r="N21" s="247">
        <v>20</v>
      </c>
      <c r="O21" s="247"/>
      <c r="P21" s="247"/>
      <c r="Q21" s="247">
        <f>N21*36</f>
        <v>720</v>
      </c>
      <c r="R21" s="247"/>
      <c r="S21" s="247"/>
      <c r="T21" s="247">
        <f>W21+Z21</f>
        <v>1</v>
      </c>
      <c r="U21" s="247"/>
      <c r="V21" s="247"/>
      <c r="W21" s="247">
        <v>0</v>
      </c>
      <c r="X21" s="247"/>
      <c r="Y21" s="247"/>
      <c r="Z21" s="247">
        <v>1</v>
      </c>
      <c r="AA21" s="247"/>
      <c r="AB21" s="247"/>
      <c r="AC21" s="247">
        <f>AF21+AH21</f>
        <v>2</v>
      </c>
      <c r="AD21" s="247"/>
      <c r="AE21" s="247"/>
      <c r="AF21" s="247">
        <v>1</v>
      </c>
      <c r="AG21" s="247"/>
      <c r="AH21" s="247">
        <v>1</v>
      </c>
      <c r="AI21" s="247"/>
      <c r="AJ21" s="247">
        <f>AM21+AO21</f>
        <v>6</v>
      </c>
      <c r="AK21" s="247"/>
      <c r="AL21" s="247"/>
      <c r="AM21" s="247">
        <v>3</v>
      </c>
      <c r="AN21" s="247"/>
      <c r="AO21" s="247">
        <v>3</v>
      </c>
      <c r="AP21" s="247"/>
      <c r="AQ21" s="247">
        <f>AU21+AW21</f>
        <v>0</v>
      </c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>
        <v>10</v>
      </c>
      <c r="BF21" s="247"/>
      <c r="BG21" s="247"/>
      <c r="BH21" s="253">
        <f>B21+T21+AC21+AJ21+AQ21+AY21+BB21+BE21</f>
        <v>52</v>
      </c>
      <c r="BI21" s="253"/>
      <c r="BJ21" s="253"/>
      <c r="BK21" s="246"/>
      <c r="BL21" s="246"/>
      <c r="BM21" s="246"/>
      <c r="BN21" s="246"/>
      <c r="BO21" s="246"/>
      <c r="BP21" s="246"/>
      <c r="BQ21" s="246"/>
    </row>
    <row r="22" spans="1:69" s="20" customFormat="1" ht="15" customHeight="1">
      <c r="A22" s="156" t="s">
        <v>165</v>
      </c>
      <c r="B22" s="247">
        <f>H22+N22</f>
        <v>21</v>
      </c>
      <c r="C22" s="247"/>
      <c r="D22" s="247"/>
      <c r="E22" s="247">
        <f>K22+Q22</f>
        <v>756</v>
      </c>
      <c r="F22" s="247"/>
      <c r="G22" s="247"/>
      <c r="H22" s="247">
        <v>12</v>
      </c>
      <c r="I22" s="247"/>
      <c r="J22" s="247"/>
      <c r="K22" s="247">
        <f>H22*36</f>
        <v>432</v>
      </c>
      <c r="L22" s="247"/>
      <c r="M22" s="247"/>
      <c r="N22" s="247">
        <v>9</v>
      </c>
      <c r="O22" s="247"/>
      <c r="P22" s="247"/>
      <c r="Q22" s="247">
        <f>N22*36</f>
        <v>324</v>
      </c>
      <c r="R22" s="247"/>
      <c r="S22" s="247"/>
      <c r="T22" s="247">
        <f>W22+Z22</f>
        <v>2</v>
      </c>
      <c r="U22" s="247"/>
      <c r="V22" s="247"/>
      <c r="W22" s="247">
        <v>1</v>
      </c>
      <c r="X22" s="247"/>
      <c r="Y22" s="247"/>
      <c r="Z22" s="247">
        <v>1</v>
      </c>
      <c r="AA22" s="247"/>
      <c r="AB22" s="247"/>
      <c r="AC22" s="247">
        <f>AF22+AH22</f>
        <v>2</v>
      </c>
      <c r="AD22" s="247"/>
      <c r="AE22" s="247"/>
      <c r="AF22" s="247">
        <v>1</v>
      </c>
      <c r="AG22" s="247"/>
      <c r="AH22" s="247">
        <v>1</v>
      </c>
      <c r="AI22" s="247"/>
      <c r="AJ22" s="247">
        <f>AM22+AO22</f>
        <v>6</v>
      </c>
      <c r="AK22" s="247"/>
      <c r="AL22" s="247"/>
      <c r="AM22" s="247">
        <v>3</v>
      </c>
      <c r="AN22" s="247"/>
      <c r="AO22" s="247">
        <v>3</v>
      </c>
      <c r="AP22" s="247"/>
      <c r="AQ22" s="247">
        <f>AU22+AW22</f>
        <v>4</v>
      </c>
      <c r="AR22" s="247"/>
      <c r="AS22" s="247"/>
      <c r="AT22" s="247"/>
      <c r="AU22" s="247"/>
      <c r="AV22" s="247"/>
      <c r="AW22" s="247">
        <v>4</v>
      </c>
      <c r="AX22" s="247"/>
      <c r="AY22" s="247">
        <v>4</v>
      </c>
      <c r="AZ22" s="247"/>
      <c r="BA22" s="247"/>
      <c r="BB22" s="247">
        <v>2</v>
      </c>
      <c r="BC22" s="247"/>
      <c r="BD22" s="247"/>
      <c r="BE22" s="247">
        <v>2</v>
      </c>
      <c r="BF22" s="247"/>
      <c r="BG22" s="247"/>
      <c r="BH22" s="253">
        <f>B22+T22+AC22+AJ22+AQ22+AY22+BB22+BE22</f>
        <v>43</v>
      </c>
      <c r="BI22" s="253"/>
      <c r="BJ22" s="253"/>
      <c r="BK22" s="246"/>
      <c r="BL22" s="246"/>
      <c r="BM22" s="246"/>
      <c r="BN22" s="246"/>
      <c r="BO22" s="246"/>
      <c r="BP22" s="246"/>
      <c r="BQ22" s="246"/>
    </row>
    <row r="23" spans="1:69" s="20" customFormat="1" ht="15" customHeight="1">
      <c r="A23" s="88" t="s">
        <v>7</v>
      </c>
      <c r="B23" s="248">
        <f>SUM(B21:D22)</f>
        <v>54</v>
      </c>
      <c r="C23" s="248"/>
      <c r="D23" s="248"/>
      <c r="E23" s="248">
        <f>SUM(E21:G22)</f>
        <v>1944</v>
      </c>
      <c r="F23" s="248"/>
      <c r="G23" s="248"/>
      <c r="H23" s="248">
        <f>SUM(H21:J22)</f>
        <v>25</v>
      </c>
      <c r="I23" s="248"/>
      <c r="J23" s="248"/>
      <c r="K23" s="248">
        <f>SUM(K21:M22)</f>
        <v>900</v>
      </c>
      <c r="L23" s="248"/>
      <c r="M23" s="248"/>
      <c r="N23" s="248">
        <f>SUM(N21:P22)</f>
        <v>29</v>
      </c>
      <c r="O23" s="248"/>
      <c r="P23" s="248"/>
      <c r="Q23" s="248">
        <f>SUM(Q21:S22)</f>
        <v>1044</v>
      </c>
      <c r="R23" s="248"/>
      <c r="S23" s="248"/>
      <c r="T23" s="248">
        <f>SUM(T21:V22)</f>
        <v>3</v>
      </c>
      <c r="U23" s="248"/>
      <c r="V23" s="248"/>
      <c r="W23" s="248">
        <f>SUM(W21:Y22)</f>
        <v>1</v>
      </c>
      <c r="X23" s="248"/>
      <c r="Y23" s="248"/>
      <c r="Z23" s="248">
        <f>SUM(Z21:AB22)</f>
        <v>2</v>
      </c>
      <c r="AA23" s="248"/>
      <c r="AB23" s="248"/>
      <c r="AC23" s="248">
        <f>SUM(AC21:AE22)</f>
        <v>4</v>
      </c>
      <c r="AD23" s="248"/>
      <c r="AE23" s="248"/>
      <c r="AF23" s="248">
        <f>SUM(AF21:AG22)</f>
        <v>2</v>
      </c>
      <c r="AG23" s="248"/>
      <c r="AH23" s="248">
        <f>SUM(AH21:AI22)</f>
        <v>2</v>
      </c>
      <c r="AI23" s="248"/>
      <c r="AJ23" s="248">
        <f>SUM(AJ21:AL22)</f>
        <v>12</v>
      </c>
      <c r="AK23" s="248"/>
      <c r="AL23" s="248"/>
      <c r="AM23" s="248">
        <f>SUM(AM21:AN22)</f>
        <v>6</v>
      </c>
      <c r="AN23" s="248"/>
      <c r="AO23" s="248">
        <f>SUM(AO21:AP22)</f>
        <v>6</v>
      </c>
      <c r="AP23" s="248"/>
      <c r="AQ23" s="248">
        <f>SUM(AQ21:AT22)</f>
        <v>4</v>
      </c>
      <c r="AR23" s="248"/>
      <c r="AS23" s="248"/>
      <c r="AT23" s="248"/>
      <c r="AU23" s="248">
        <f>SUM(AU21:AV22)</f>
        <v>0</v>
      </c>
      <c r="AV23" s="248"/>
      <c r="AW23" s="248">
        <f>SUM(AW21:AX22)</f>
        <v>4</v>
      </c>
      <c r="AX23" s="248"/>
      <c r="AY23" s="248">
        <f>SUM(AY21:BA22)</f>
        <v>4</v>
      </c>
      <c r="AZ23" s="248"/>
      <c r="BA23" s="248"/>
      <c r="BB23" s="248">
        <f>SUM(BB21:BD22)</f>
        <v>2</v>
      </c>
      <c r="BC23" s="248"/>
      <c r="BD23" s="248"/>
      <c r="BE23" s="248">
        <f>SUM(BE21:BG22)</f>
        <v>12</v>
      </c>
      <c r="BF23" s="248"/>
      <c r="BG23" s="248"/>
      <c r="BH23" s="251">
        <f>SUM(BH21:BJ22)</f>
        <v>95</v>
      </c>
      <c r="BI23" s="251"/>
      <c r="BJ23" s="251"/>
      <c r="BK23" s="246"/>
      <c r="BL23" s="246"/>
      <c r="BM23" s="246"/>
      <c r="BN23" s="246"/>
      <c r="BO23" s="246"/>
      <c r="BP23" s="246"/>
      <c r="BQ23" s="246"/>
    </row>
    <row r="24" spans="1:69" ht="15" customHeight="1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50"/>
      <c r="BH24" s="250"/>
      <c r="BI24" s="250"/>
      <c r="BJ24" s="250"/>
      <c r="BK24" s="250"/>
      <c r="BL24" s="250"/>
      <c r="BM24" s="250"/>
    </row>
  </sheetData>
  <mergeCells count="165">
    <mergeCell ref="J3:J4"/>
    <mergeCell ref="K3:M3"/>
    <mergeCell ref="O3:R3"/>
    <mergeCell ref="S3:S4"/>
    <mergeCell ref="AX3:AX4"/>
    <mergeCell ref="AY3:BB3"/>
    <mergeCell ref="AS5:AT5"/>
    <mergeCell ref="AS6:AT6"/>
    <mergeCell ref="A2:Q2"/>
    <mergeCell ref="A3:A5"/>
    <mergeCell ref="B3:E3"/>
    <mergeCell ref="F3:F4"/>
    <mergeCell ref="G3:I3"/>
    <mergeCell ref="AT8:BC8"/>
    <mergeCell ref="AF3:AF4"/>
    <mergeCell ref="AG3:AI3"/>
    <mergeCell ref="AJ3:AJ4"/>
    <mergeCell ref="AK3:AN3"/>
    <mergeCell ref="AO3:AS3"/>
    <mergeCell ref="AT3:AW3"/>
    <mergeCell ref="AB3:AE3"/>
    <mergeCell ref="H12:Q12"/>
    <mergeCell ref="H13:Q13"/>
    <mergeCell ref="Z13:AP13"/>
    <mergeCell ref="T3:V3"/>
    <mergeCell ref="W3:W4"/>
    <mergeCell ref="X3:Z3"/>
    <mergeCell ref="AA3:AA4"/>
    <mergeCell ref="H8:Q8"/>
    <mergeCell ref="Z8:AP8"/>
    <mergeCell ref="AU13:BD13"/>
    <mergeCell ref="A15:BB15"/>
    <mergeCell ref="A16:BM16"/>
    <mergeCell ref="A9:F9"/>
    <mergeCell ref="H9:W9"/>
    <mergeCell ref="Z9:AF9"/>
    <mergeCell ref="AU9:BN9"/>
    <mergeCell ref="H11:Q11"/>
    <mergeCell ref="Z11:AP11"/>
    <mergeCell ref="AU11:BH11"/>
    <mergeCell ref="AM20:AN20"/>
    <mergeCell ref="AO20:AP20"/>
    <mergeCell ref="W20:Y20"/>
    <mergeCell ref="Z20:AB20"/>
    <mergeCell ref="AC20:AE20"/>
    <mergeCell ref="AF19:AG19"/>
    <mergeCell ref="AH19:AI19"/>
    <mergeCell ref="AJ19:AL19"/>
    <mergeCell ref="AQ20:AT20"/>
    <mergeCell ref="AU20:AV20"/>
    <mergeCell ref="B19:G19"/>
    <mergeCell ref="H19:M19"/>
    <mergeCell ref="N19:S19"/>
    <mergeCell ref="T19:V19"/>
    <mergeCell ref="B20:D20"/>
    <mergeCell ref="E20:G20"/>
    <mergeCell ref="H20:J20"/>
    <mergeCell ref="K20:M20"/>
    <mergeCell ref="N20:P20"/>
    <mergeCell ref="Q20:S20"/>
    <mergeCell ref="T20:V20"/>
    <mergeCell ref="A17:A20"/>
    <mergeCell ref="B17:S18"/>
    <mergeCell ref="T17:AB18"/>
    <mergeCell ref="W19:Y19"/>
    <mergeCell ref="Z19:AB19"/>
    <mergeCell ref="B22:D22"/>
    <mergeCell ref="E22:G22"/>
    <mergeCell ref="H22:J22"/>
    <mergeCell ref="K22:M22"/>
    <mergeCell ref="AC17:AX17"/>
    <mergeCell ref="AY17:BD17"/>
    <mergeCell ref="AF20:AG20"/>
    <mergeCell ref="AH20:AI20"/>
    <mergeCell ref="AJ20:AL20"/>
    <mergeCell ref="AU19:AV19"/>
    <mergeCell ref="K21:M21"/>
    <mergeCell ref="N21:P21"/>
    <mergeCell ref="N22:P22"/>
    <mergeCell ref="Q22:S22"/>
    <mergeCell ref="T22:V22"/>
    <mergeCell ref="W22:Y22"/>
    <mergeCell ref="AC18:AI18"/>
    <mergeCell ref="AJ18:AP18"/>
    <mergeCell ref="AQ18:AX18"/>
    <mergeCell ref="AY18:BA19"/>
    <mergeCell ref="BB18:BD19"/>
    <mergeCell ref="AM19:AN19"/>
    <mergeCell ref="AO19:AP19"/>
    <mergeCell ref="AQ19:AT19"/>
    <mergeCell ref="AW19:AX19"/>
    <mergeCell ref="AC19:AE19"/>
    <mergeCell ref="BB20:BD20"/>
    <mergeCell ref="BE20:BG20"/>
    <mergeCell ref="BH20:BJ20"/>
    <mergeCell ref="BE17:BG19"/>
    <mergeCell ref="BK17:BN20"/>
    <mergeCell ref="BO17:BQ20"/>
    <mergeCell ref="BH17:BJ19"/>
    <mergeCell ref="BO22:BQ22"/>
    <mergeCell ref="BE22:BG22"/>
    <mergeCell ref="AY21:BA21"/>
    <mergeCell ref="BB21:BD21"/>
    <mergeCell ref="BE21:BG21"/>
    <mergeCell ref="BH21:BJ21"/>
    <mergeCell ref="BK21:BN21"/>
    <mergeCell ref="BH22:BJ22"/>
    <mergeCell ref="B23:D23"/>
    <mergeCell ref="E23:G23"/>
    <mergeCell ref="H23:J23"/>
    <mergeCell ref="K23:M23"/>
    <mergeCell ref="AW20:AX20"/>
    <mergeCell ref="AY20:BA20"/>
    <mergeCell ref="Z22:AB22"/>
    <mergeCell ref="B21:D21"/>
    <mergeCell ref="E21:G21"/>
    <mergeCell ref="H21:J21"/>
    <mergeCell ref="N23:P23"/>
    <mergeCell ref="Q23:S23"/>
    <mergeCell ref="T23:V23"/>
    <mergeCell ref="AQ22:AT22"/>
    <mergeCell ref="AC22:AE22"/>
    <mergeCell ref="AF22:AG22"/>
    <mergeCell ref="AH22:AI22"/>
    <mergeCell ref="AJ22:AL22"/>
    <mergeCell ref="AM22:AN22"/>
    <mergeCell ref="AO22:AP22"/>
    <mergeCell ref="BB23:BD23"/>
    <mergeCell ref="BE23:BG23"/>
    <mergeCell ref="BH23:BJ23"/>
    <mergeCell ref="BK23:BN23"/>
    <mergeCell ref="AU22:AV22"/>
    <mergeCell ref="AW22:AX22"/>
    <mergeCell ref="AY22:BA22"/>
    <mergeCell ref="BB22:BD22"/>
    <mergeCell ref="BK22:BN22"/>
    <mergeCell ref="BO23:BQ23"/>
    <mergeCell ref="A24:BF24"/>
    <mergeCell ref="BG24:BM24"/>
    <mergeCell ref="AM23:AN23"/>
    <mergeCell ref="AO23:AP23"/>
    <mergeCell ref="AQ23:AT23"/>
    <mergeCell ref="AU23:AV23"/>
    <mergeCell ref="AW23:AX23"/>
    <mergeCell ref="AY23:BA23"/>
    <mergeCell ref="W23:Y23"/>
    <mergeCell ref="AJ23:AL23"/>
    <mergeCell ref="Q21:S21"/>
    <mergeCell ref="T21:V21"/>
    <mergeCell ref="W21:Y21"/>
    <mergeCell ref="Z21:AB21"/>
    <mergeCell ref="Z23:AB23"/>
    <mergeCell ref="AC23:AE23"/>
    <mergeCell ref="AF23:AG23"/>
    <mergeCell ref="AH23:AI23"/>
    <mergeCell ref="BO21:BQ21"/>
    <mergeCell ref="AC21:AE21"/>
    <mergeCell ref="AF21:AG21"/>
    <mergeCell ref="AH21:AI21"/>
    <mergeCell ref="AJ21:AL21"/>
    <mergeCell ref="AM21:AN21"/>
    <mergeCell ref="AO21:AP21"/>
    <mergeCell ref="AQ21:AT21"/>
    <mergeCell ref="AU21:AV21"/>
    <mergeCell ref="AW21:AX21"/>
  </mergeCells>
  <phoneticPr fontId="0" type="noConversion"/>
  <pageMargins left="0.74803149606299213" right="0.74803149606299213" top="0.98425196850393704" bottom="0.98425196850393704" header="0" footer="0"/>
  <pageSetup paperSize="9" scale="74" orientation="landscape" verticalDpi="0" r:id="rId1"/>
  <headerFooter alignWithMargins="0"/>
  <ignoredErrors>
    <ignoredError sqref="B21:D21 B22:D22 I22:K22 L22:M22 E21 E22:G22 I21:M21 BF21:BJ21 O21:Q21 F21:G21 R21:V21 AI21:AN21 AP21:AV21 B23 BI23:BJ23 A24:BN24 A23 BK23:BN23 C23:BH23 O22:AE22 X21:AG21 AG22 AI22:AL22 AP22:BJ22 AN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W151"/>
  <sheetViews>
    <sheetView tabSelected="1" zoomScale="110" zoomScaleNormal="11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activeCell="A59" sqref="A59"/>
    </sheetView>
  </sheetViews>
  <sheetFormatPr defaultRowHeight="12"/>
  <cols>
    <col min="1" max="1" width="9" style="1" customWidth="1"/>
    <col min="2" max="2" width="48.85546875" style="28" customWidth="1"/>
    <col min="3" max="4" width="5.7109375" style="28" customWidth="1"/>
    <col min="5" max="5" width="5.7109375" style="110" customWidth="1"/>
    <col min="6" max="6" width="5.7109375" style="28" customWidth="1"/>
    <col min="7" max="9" width="5" style="5" customWidth="1"/>
    <col min="10" max="17" width="7.140625" style="5" customWidth="1"/>
    <col min="18" max="25" width="7.140625" style="12" customWidth="1"/>
    <col min="26" max="47" width="4.28515625" style="13" customWidth="1"/>
    <col min="48" max="49" width="9.140625" style="9"/>
    <col min="50" max="16384" width="9.140625" style="1"/>
  </cols>
  <sheetData>
    <row r="1" spans="1:49" ht="15" customHeight="1">
      <c r="A1" s="290" t="s">
        <v>0</v>
      </c>
      <c r="B1" s="292" t="s">
        <v>1</v>
      </c>
      <c r="C1" s="299" t="s">
        <v>234</v>
      </c>
      <c r="D1" s="300"/>
      <c r="E1" s="305" t="s">
        <v>235</v>
      </c>
      <c r="F1" s="306"/>
      <c r="G1" s="294" t="s">
        <v>185</v>
      </c>
      <c r="H1" s="294"/>
      <c r="I1" s="294"/>
      <c r="J1" s="281" t="s">
        <v>186</v>
      </c>
      <c r="K1" s="296" t="s">
        <v>2</v>
      </c>
      <c r="L1" s="296"/>
      <c r="M1" s="296"/>
      <c r="N1" s="296"/>
      <c r="O1" s="296"/>
      <c r="P1" s="296"/>
      <c r="Q1" s="296"/>
      <c r="R1" s="317" t="s">
        <v>3</v>
      </c>
      <c r="S1" s="317"/>
      <c r="T1" s="317"/>
      <c r="U1" s="317"/>
      <c r="V1" s="317" t="s">
        <v>4</v>
      </c>
      <c r="W1" s="317"/>
      <c r="X1" s="317"/>
      <c r="Y1" s="317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49" ht="20.25" customHeight="1">
      <c r="A2" s="291"/>
      <c r="B2" s="293"/>
      <c r="C2" s="301"/>
      <c r="D2" s="302"/>
      <c r="E2" s="307"/>
      <c r="F2" s="308"/>
      <c r="G2" s="295"/>
      <c r="H2" s="295"/>
      <c r="I2" s="295"/>
      <c r="J2" s="282"/>
      <c r="K2" s="297"/>
      <c r="L2" s="297"/>
      <c r="M2" s="297"/>
      <c r="N2" s="297"/>
      <c r="O2" s="297"/>
      <c r="P2" s="297"/>
      <c r="Q2" s="297"/>
      <c r="R2" s="317"/>
      <c r="S2" s="317"/>
      <c r="T2" s="317"/>
      <c r="U2" s="317"/>
      <c r="V2" s="317"/>
      <c r="W2" s="317"/>
      <c r="X2" s="317"/>
      <c r="Y2" s="317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49" ht="16.5" customHeight="1">
      <c r="A3" s="291"/>
      <c r="B3" s="293"/>
      <c r="C3" s="301"/>
      <c r="D3" s="302"/>
      <c r="E3" s="307"/>
      <c r="F3" s="308"/>
      <c r="G3" s="298" t="s">
        <v>6</v>
      </c>
      <c r="H3" s="284" t="s">
        <v>5</v>
      </c>
      <c r="I3" s="284" t="s">
        <v>199</v>
      </c>
      <c r="J3" s="282"/>
      <c r="K3" s="278" t="s">
        <v>187</v>
      </c>
      <c r="L3" s="285" t="s">
        <v>207</v>
      </c>
      <c r="M3" s="285"/>
      <c r="N3" s="285"/>
      <c r="O3" s="285"/>
      <c r="P3" s="285"/>
      <c r="Q3" s="285"/>
      <c r="R3" s="317"/>
      <c r="S3" s="317"/>
      <c r="T3" s="317"/>
      <c r="U3" s="317"/>
      <c r="V3" s="317"/>
      <c r="W3" s="317"/>
      <c r="X3" s="317"/>
      <c r="Y3" s="317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49" ht="21.75" customHeight="1">
      <c r="A4" s="291"/>
      <c r="B4" s="293"/>
      <c r="C4" s="303"/>
      <c r="D4" s="304"/>
      <c r="E4" s="309"/>
      <c r="F4" s="310"/>
      <c r="G4" s="298"/>
      <c r="H4" s="284"/>
      <c r="I4" s="284"/>
      <c r="J4" s="282"/>
      <c r="K4" s="279"/>
      <c r="L4" s="285" t="s">
        <v>206</v>
      </c>
      <c r="M4" s="285"/>
      <c r="N4" s="285"/>
      <c r="O4" s="285"/>
      <c r="P4" s="284" t="s">
        <v>14</v>
      </c>
      <c r="Q4" s="284" t="s">
        <v>192</v>
      </c>
      <c r="R4" s="318" t="s">
        <v>195</v>
      </c>
      <c r="S4" s="318"/>
      <c r="T4" s="318" t="s">
        <v>196</v>
      </c>
      <c r="U4" s="318"/>
      <c r="V4" s="318" t="s">
        <v>197</v>
      </c>
      <c r="W4" s="318"/>
      <c r="X4" s="318" t="s">
        <v>198</v>
      </c>
      <c r="Y4" s="318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9" ht="39.75" customHeight="1">
      <c r="A5" s="291"/>
      <c r="B5" s="293"/>
      <c r="C5" s="311" t="s">
        <v>236</v>
      </c>
      <c r="D5" s="278" t="s">
        <v>237</v>
      </c>
      <c r="E5" s="313" t="s">
        <v>236</v>
      </c>
      <c r="F5" s="315" t="s">
        <v>237</v>
      </c>
      <c r="G5" s="298"/>
      <c r="H5" s="284"/>
      <c r="I5" s="284"/>
      <c r="J5" s="282"/>
      <c r="K5" s="279"/>
      <c r="L5" s="284" t="s">
        <v>188</v>
      </c>
      <c r="M5" s="285" t="s">
        <v>189</v>
      </c>
      <c r="N5" s="285"/>
      <c r="O5" s="284" t="s">
        <v>174</v>
      </c>
      <c r="P5" s="284"/>
      <c r="Q5" s="284"/>
      <c r="R5" s="318"/>
      <c r="S5" s="318"/>
      <c r="T5" s="318"/>
      <c r="U5" s="318"/>
      <c r="V5" s="318"/>
      <c r="W5" s="318"/>
      <c r="X5" s="318"/>
      <c r="Y5" s="318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9" ht="69" customHeight="1">
      <c r="A6" s="291"/>
      <c r="B6" s="293"/>
      <c r="C6" s="312"/>
      <c r="D6" s="280"/>
      <c r="E6" s="314"/>
      <c r="F6" s="316"/>
      <c r="G6" s="298"/>
      <c r="H6" s="284"/>
      <c r="I6" s="284"/>
      <c r="J6" s="283"/>
      <c r="K6" s="280"/>
      <c r="L6" s="284"/>
      <c r="M6" s="41" t="s">
        <v>190</v>
      </c>
      <c r="N6" s="41" t="s">
        <v>191</v>
      </c>
      <c r="O6" s="284"/>
      <c r="P6" s="284"/>
      <c r="Q6" s="284"/>
      <c r="R6" s="29" t="s">
        <v>193</v>
      </c>
      <c r="S6" s="29" t="s">
        <v>194</v>
      </c>
      <c r="T6" s="29" t="s">
        <v>193</v>
      </c>
      <c r="U6" s="29" t="s">
        <v>194</v>
      </c>
      <c r="V6" s="29" t="s">
        <v>193</v>
      </c>
      <c r="W6" s="29" t="s">
        <v>194</v>
      </c>
      <c r="X6" s="29" t="s">
        <v>193</v>
      </c>
      <c r="Y6" s="29" t="s">
        <v>194</v>
      </c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9" ht="14.25" customHeight="1">
      <c r="A7" s="39">
        <v>1</v>
      </c>
      <c r="B7" s="113">
        <v>2</v>
      </c>
      <c r="C7" s="39">
        <v>3</v>
      </c>
      <c r="D7" s="40">
        <v>4</v>
      </c>
      <c r="E7" s="7">
        <v>5</v>
      </c>
      <c r="F7" s="132">
        <v>6</v>
      </c>
      <c r="G7" s="107">
        <v>7</v>
      </c>
      <c r="H7" s="40">
        <v>8</v>
      </c>
      <c r="I7" s="90">
        <v>9</v>
      </c>
      <c r="J7" s="40">
        <v>10</v>
      </c>
      <c r="K7" s="90">
        <v>11</v>
      </c>
      <c r="L7" s="40">
        <v>12</v>
      </c>
      <c r="M7" s="90">
        <v>13</v>
      </c>
      <c r="N7" s="40">
        <v>14</v>
      </c>
      <c r="O7" s="90">
        <v>15</v>
      </c>
      <c r="P7" s="40">
        <v>16</v>
      </c>
      <c r="Q7" s="90">
        <v>17</v>
      </c>
      <c r="R7" s="40">
        <v>22</v>
      </c>
      <c r="S7" s="90">
        <v>23</v>
      </c>
      <c r="T7" s="40">
        <v>24</v>
      </c>
      <c r="U7" s="90">
        <v>25</v>
      </c>
      <c r="V7" s="40">
        <v>26</v>
      </c>
      <c r="W7" s="90">
        <v>27</v>
      </c>
      <c r="X7" s="40">
        <v>28</v>
      </c>
      <c r="Y7" s="107">
        <v>29</v>
      </c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</row>
    <row r="8" spans="1:49" s="44" customFormat="1">
      <c r="A8" s="50"/>
      <c r="B8" s="115" t="s">
        <v>238</v>
      </c>
      <c r="C8" s="133"/>
      <c r="D8" s="51"/>
      <c r="E8" s="51"/>
      <c r="F8" s="134"/>
      <c r="G8" s="125"/>
      <c r="H8" s="51"/>
      <c r="I8" s="51"/>
      <c r="J8" s="52">
        <f t="shared" ref="J8:Y8" si="0">J9+J65</f>
        <v>3036</v>
      </c>
      <c r="K8" s="52">
        <f t="shared" si="0"/>
        <v>684</v>
      </c>
      <c r="L8" s="52">
        <f t="shared" si="0"/>
        <v>2052</v>
      </c>
      <c r="M8" s="52">
        <f t="shared" si="0"/>
        <v>734</v>
      </c>
      <c r="N8" s="52">
        <f t="shared" si="0"/>
        <v>1318</v>
      </c>
      <c r="O8" s="52">
        <f t="shared" si="0"/>
        <v>92</v>
      </c>
      <c r="P8" s="52">
        <f t="shared" si="0"/>
        <v>178</v>
      </c>
      <c r="Q8" s="52">
        <f t="shared" si="0"/>
        <v>30</v>
      </c>
      <c r="R8" s="52">
        <f t="shared" si="0"/>
        <v>504</v>
      </c>
      <c r="S8" s="52">
        <f t="shared" si="0"/>
        <v>0</v>
      </c>
      <c r="T8" s="52">
        <f t="shared" si="0"/>
        <v>756</v>
      </c>
      <c r="U8" s="52">
        <f t="shared" si="0"/>
        <v>0</v>
      </c>
      <c r="V8" s="52">
        <f t="shared" si="0"/>
        <v>468</v>
      </c>
      <c r="W8" s="52">
        <f t="shared" si="0"/>
        <v>0</v>
      </c>
      <c r="X8" s="52">
        <f t="shared" si="0"/>
        <v>324</v>
      </c>
      <c r="Y8" s="52">
        <f t="shared" si="0"/>
        <v>0</v>
      </c>
      <c r="Z8" s="46"/>
      <c r="AA8" s="46"/>
      <c r="AB8" s="46"/>
      <c r="AC8" s="47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3"/>
      <c r="AW8" s="43"/>
    </row>
    <row r="9" spans="1:49" s="44" customFormat="1">
      <c r="A9" s="50"/>
      <c r="B9" s="115" t="s">
        <v>201</v>
      </c>
      <c r="C9" s="206">
        <f>C10+C17+C20</f>
        <v>2052</v>
      </c>
      <c r="D9" s="51">
        <f>D10+D17+D20</f>
        <v>864</v>
      </c>
      <c r="E9" s="51">
        <f>E10+E17+E20</f>
        <v>1368</v>
      </c>
      <c r="F9" s="134">
        <f>F10+F17+F20</f>
        <v>576</v>
      </c>
      <c r="G9" s="125"/>
      <c r="H9" s="51"/>
      <c r="I9" s="51"/>
      <c r="J9" s="52">
        <f>J10+J17+J20</f>
        <v>2916</v>
      </c>
      <c r="K9" s="52">
        <f t="shared" ref="K9:Y9" si="1">K10+K17+K20</f>
        <v>678</v>
      </c>
      <c r="L9" s="52">
        <f>L10+L17+L20</f>
        <v>1944</v>
      </c>
      <c r="M9" s="52">
        <f t="shared" si="1"/>
        <v>686</v>
      </c>
      <c r="N9" s="52">
        <f t="shared" si="1"/>
        <v>1258</v>
      </c>
      <c r="O9" s="52">
        <f t="shared" si="1"/>
        <v>86</v>
      </c>
      <c r="P9" s="52">
        <f t="shared" si="1"/>
        <v>178</v>
      </c>
      <c r="Q9" s="52">
        <f t="shared" si="1"/>
        <v>30</v>
      </c>
      <c r="R9" s="52">
        <f t="shared" si="1"/>
        <v>468</v>
      </c>
      <c r="S9" s="52">
        <f t="shared" si="1"/>
        <v>0</v>
      </c>
      <c r="T9" s="52">
        <f t="shared" si="1"/>
        <v>720</v>
      </c>
      <c r="U9" s="52">
        <f t="shared" si="1"/>
        <v>0</v>
      </c>
      <c r="V9" s="52">
        <f t="shared" si="1"/>
        <v>432</v>
      </c>
      <c r="W9" s="52">
        <f t="shared" si="1"/>
        <v>0</v>
      </c>
      <c r="X9" s="52">
        <f t="shared" si="1"/>
        <v>324</v>
      </c>
      <c r="Y9" s="52">
        <f t="shared" si="1"/>
        <v>0</v>
      </c>
      <c r="Z9" s="46"/>
      <c r="AA9" s="46"/>
      <c r="AB9" s="46"/>
      <c r="AC9" s="47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3"/>
      <c r="AW9" s="43"/>
    </row>
    <row r="10" spans="1:49" s="2" customFormat="1" ht="16.5" customHeight="1">
      <c r="A10" s="187" t="s">
        <v>202</v>
      </c>
      <c r="B10" s="188" t="s">
        <v>15</v>
      </c>
      <c r="C10" s="185">
        <f>SUM(C11:C16)</f>
        <v>468</v>
      </c>
      <c r="D10" s="157">
        <f>SUM(D11:D16)</f>
        <v>116</v>
      </c>
      <c r="E10" s="157">
        <f>SUM(E11:E16)</f>
        <v>312</v>
      </c>
      <c r="F10" s="189">
        <f>SUM(F11:F16)</f>
        <v>96</v>
      </c>
      <c r="G10" s="190"/>
      <c r="H10" s="157"/>
      <c r="I10" s="157"/>
      <c r="J10" s="191">
        <f t="shared" ref="J10:Y10" si="2">SUM(J11:J16)</f>
        <v>584</v>
      </c>
      <c r="K10" s="191">
        <f t="shared" si="2"/>
        <v>124</v>
      </c>
      <c r="L10" s="191">
        <f t="shared" si="2"/>
        <v>408</v>
      </c>
      <c r="M10" s="191">
        <f t="shared" si="2"/>
        <v>92</v>
      </c>
      <c r="N10" s="191">
        <f t="shared" si="2"/>
        <v>316</v>
      </c>
      <c r="O10" s="191">
        <f t="shared" si="2"/>
        <v>20</v>
      </c>
      <c r="P10" s="191">
        <f t="shared" si="2"/>
        <v>32</v>
      </c>
      <c r="Q10" s="191">
        <f t="shared" si="2"/>
        <v>0</v>
      </c>
      <c r="R10" s="191">
        <f t="shared" si="2"/>
        <v>152</v>
      </c>
      <c r="S10" s="191">
        <f t="shared" si="2"/>
        <v>0</v>
      </c>
      <c r="T10" s="191">
        <f t="shared" si="2"/>
        <v>170</v>
      </c>
      <c r="U10" s="191">
        <f t="shared" si="2"/>
        <v>0</v>
      </c>
      <c r="V10" s="191">
        <f t="shared" si="2"/>
        <v>36</v>
      </c>
      <c r="W10" s="191">
        <f t="shared" si="2"/>
        <v>0</v>
      </c>
      <c r="X10" s="191">
        <f t="shared" si="2"/>
        <v>50</v>
      </c>
      <c r="Y10" s="191">
        <f t="shared" si="2"/>
        <v>0</v>
      </c>
      <c r="Z10" s="13"/>
      <c r="AA10" s="13"/>
      <c r="AB10" s="13"/>
      <c r="AC10" s="35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32"/>
      <c r="AW10" s="32"/>
    </row>
    <row r="11" spans="1:49" s="2" customFormat="1">
      <c r="A11" s="7" t="s">
        <v>16</v>
      </c>
      <c r="B11" s="114" t="s">
        <v>17</v>
      </c>
      <c r="C11" s="164">
        <v>64</v>
      </c>
      <c r="D11" s="108"/>
      <c r="E11" s="108">
        <v>48</v>
      </c>
      <c r="F11" s="178"/>
      <c r="G11" s="124"/>
      <c r="H11" s="3"/>
      <c r="I11" s="3">
        <v>1</v>
      </c>
      <c r="J11" s="179">
        <f t="shared" ref="J11:J16" si="3">K11+L11+O11+P11+Q11</f>
        <v>64</v>
      </c>
      <c r="K11" s="179">
        <v>8</v>
      </c>
      <c r="L11" s="179">
        <f t="shared" ref="L11:L16" si="4">M11+N11</f>
        <v>48</v>
      </c>
      <c r="M11" s="179">
        <v>18</v>
      </c>
      <c r="N11" s="179">
        <v>30</v>
      </c>
      <c r="O11" s="179">
        <v>4</v>
      </c>
      <c r="P11" s="3">
        <v>4</v>
      </c>
      <c r="Q11" s="3"/>
      <c r="R11" s="8">
        <f>L11</f>
        <v>48</v>
      </c>
      <c r="S11" s="3" t="s">
        <v>208</v>
      </c>
      <c r="T11" s="8"/>
      <c r="U11" s="3"/>
      <c r="V11" s="3"/>
      <c r="W11" s="3"/>
      <c r="X11" s="8"/>
      <c r="Y11" s="3"/>
      <c r="Z11" s="13"/>
      <c r="AA11" s="13"/>
      <c r="AB11" s="13"/>
      <c r="AC11" s="35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32"/>
      <c r="AW11" s="32"/>
    </row>
    <row r="12" spans="1:49" s="2" customFormat="1">
      <c r="A12" s="7" t="s">
        <v>18</v>
      </c>
      <c r="B12" s="114" t="s">
        <v>9</v>
      </c>
      <c r="C12" s="164">
        <v>64</v>
      </c>
      <c r="D12" s="108"/>
      <c r="E12" s="108">
        <v>48</v>
      </c>
      <c r="F12" s="178"/>
      <c r="G12" s="124"/>
      <c r="H12" s="180"/>
      <c r="I12" s="3">
        <v>1</v>
      </c>
      <c r="J12" s="179">
        <f t="shared" si="3"/>
        <v>64</v>
      </c>
      <c r="K12" s="179">
        <v>8</v>
      </c>
      <c r="L12" s="179">
        <f t="shared" si="4"/>
        <v>48</v>
      </c>
      <c r="M12" s="181">
        <v>18</v>
      </c>
      <c r="N12" s="179">
        <v>30</v>
      </c>
      <c r="O12" s="181">
        <v>4</v>
      </c>
      <c r="P12" s="3">
        <v>4</v>
      </c>
      <c r="Q12" s="3"/>
      <c r="R12" s="8"/>
      <c r="S12" s="3"/>
      <c r="T12" s="8">
        <f>L12</f>
        <v>48</v>
      </c>
      <c r="U12" s="3" t="s">
        <v>208</v>
      </c>
      <c r="V12" s="3"/>
      <c r="W12" s="3"/>
      <c r="X12" s="8"/>
      <c r="Y12" s="3"/>
      <c r="Z12" s="13"/>
      <c r="AA12" s="13"/>
      <c r="AB12" s="13"/>
      <c r="AC12" s="35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32"/>
      <c r="AW12" s="32"/>
    </row>
    <row r="13" spans="1:49" s="2" customFormat="1">
      <c r="A13" s="7" t="s">
        <v>19</v>
      </c>
      <c r="B13" s="114" t="s">
        <v>8</v>
      </c>
      <c r="C13" s="164">
        <v>124</v>
      </c>
      <c r="D13" s="108"/>
      <c r="E13" s="108">
        <v>108</v>
      </c>
      <c r="F13" s="178"/>
      <c r="G13" s="124"/>
      <c r="H13" s="180" t="s">
        <v>273</v>
      </c>
      <c r="I13" s="3">
        <v>4</v>
      </c>
      <c r="J13" s="179">
        <f t="shared" si="3"/>
        <v>124</v>
      </c>
      <c r="K13" s="179">
        <v>4</v>
      </c>
      <c r="L13" s="179">
        <f t="shared" si="4"/>
        <v>108</v>
      </c>
      <c r="M13" s="181">
        <v>8</v>
      </c>
      <c r="N13" s="181">
        <v>100</v>
      </c>
      <c r="O13" s="181">
        <v>4</v>
      </c>
      <c r="P13" s="3">
        <v>8</v>
      </c>
      <c r="Q13" s="3"/>
      <c r="R13" s="3">
        <v>28</v>
      </c>
      <c r="S13" s="3" t="s">
        <v>209</v>
      </c>
      <c r="T13" s="3">
        <v>38</v>
      </c>
      <c r="U13" s="3" t="s">
        <v>209</v>
      </c>
      <c r="V13" s="3">
        <v>16</v>
      </c>
      <c r="W13" s="3" t="s">
        <v>209</v>
      </c>
      <c r="X13" s="8">
        <v>26</v>
      </c>
      <c r="Y13" s="3" t="s">
        <v>208</v>
      </c>
      <c r="Z13" s="13"/>
      <c r="AA13" s="13"/>
      <c r="AB13" s="13"/>
      <c r="AC13" s="35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32"/>
      <c r="AW13" s="32"/>
    </row>
    <row r="14" spans="1:49" s="2" customFormat="1">
      <c r="A14" s="7" t="s">
        <v>20</v>
      </c>
      <c r="B14" s="114" t="s">
        <v>239</v>
      </c>
      <c r="C14" s="164">
        <v>216</v>
      </c>
      <c r="D14" s="108"/>
      <c r="E14" s="108">
        <v>108</v>
      </c>
      <c r="F14" s="178"/>
      <c r="G14" s="124"/>
      <c r="H14" s="205" t="s">
        <v>273</v>
      </c>
      <c r="I14" s="3">
        <v>4</v>
      </c>
      <c r="J14" s="179">
        <f t="shared" si="3"/>
        <v>216</v>
      </c>
      <c r="K14" s="179">
        <v>96</v>
      </c>
      <c r="L14" s="179">
        <f t="shared" si="4"/>
        <v>108</v>
      </c>
      <c r="M14" s="181">
        <v>8</v>
      </c>
      <c r="N14" s="179">
        <v>100</v>
      </c>
      <c r="O14" s="181">
        <v>4</v>
      </c>
      <c r="P14" s="3">
        <v>8</v>
      </c>
      <c r="Q14" s="3"/>
      <c r="R14" s="3">
        <v>28</v>
      </c>
      <c r="S14" s="3" t="s">
        <v>209</v>
      </c>
      <c r="T14" s="3">
        <v>36</v>
      </c>
      <c r="U14" s="3" t="s">
        <v>209</v>
      </c>
      <c r="V14" s="3">
        <v>20</v>
      </c>
      <c r="W14" s="3" t="s">
        <v>209</v>
      </c>
      <c r="X14" s="8">
        <v>24</v>
      </c>
      <c r="Y14" s="3" t="s">
        <v>208</v>
      </c>
      <c r="Z14" s="13"/>
      <c r="AA14" s="13"/>
      <c r="AB14" s="13"/>
      <c r="AC14" s="35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32"/>
      <c r="AW14" s="32"/>
    </row>
    <row r="15" spans="1:49" s="2" customFormat="1">
      <c r="A15" s="7" t="s">
        <v>21</v>
      </c>
      <c r="B15" s="114" t="s">
        <v>22</v>
      </c>
      <c r="C15" s="164"/>
      <c r="D15" s="108">
        <v>58</v>
      </c>
      <c r="E15" s="108"/>
      <c r="F15" s="178">
        <v>48</v>
      </c>
      <c r="G15" s="186">
        <v>2</v>
      </c>
      <c r="H15" s="42"/>
      <c r="I15" s="3"/>
      <c r="J15" s="179">
        <f t="shared" si="3"/>
        <v>58</v>
      </c>
      <c r="K15" s="179">
        <v>4</v>
      </c>
      <c r="L15" s="179">
        <f t="shared" si="4"/>
        <v>48</v>
      </c>
      <c r="M15" s="181">
        <v>20</v>
      </c>
      <c r="N15" s="179">
        <v>28</v>
      </c>
      <c r="O15" s="181">
        <v>2</v>
      </c>
      <c r="P15" s="3">
        <v>4</v>
      </c>
      <c r="Q15" s="3"/>
      <c r="R15" s="8"/>
      <c r="S15" s="3"/>
      <c r="T15" s="8">
        <f>L15</f>
        <v>48</v>
      </c>
      <c r="U15" s="3" t="s">
        <v>200</v>
      </c>
      <c r="V15" s="3"/>
      <c r="W15" s="3"/>
      <c r="X15" s="8"/>
      <c r="Y15" s="3"/>
      <c r="Z15" s="13"/>
      <c r="AA15" s="13"/>
      <c r="AB15" s="13"/>
      <c r="AC15" s="35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32"/>
      <c r="AW15" s="32"/>
    </row>
    <row r="16" spans="1:49" s="2" customFormat="1">
      <c r="A16" s="7" t="s">
        <v>313</v>
      </c>
      <c r="B16" s="114" t="s">
        <v>307</v>
      </c>
      <c r="C16" s="164"/>
      <c r="D16" s="108">
        <v>58</v>
      </c>
      <c r="E16" s="108"/>
      <c r="F16" s="178">
        <v>48</v>
      </c>
      <c r="G16" s="124">
        <v>1</v>
      </c>
      <c r="H16" s="42"/>
      <c r="I16" s="3"/>
      <c r="J16" s="179">
        <f t="shared" si="3"/>
        <v>58</v>
      </c>
      <c r="K16" s="179">
        <v>4</v>
      </c>
      <c r="L16" s="179">
        <f t="shared" si="4"/>
        <v>48</v>
      </c>
      <c r="M16" s="181">
        <v>20</v>
      </c>
      <c r="N16" s="179">
        <v>28</v>
      </c>
      <c r="O16" s="181">
        <v>2</v>
      </c>
      <c r="P16" s="3">
        <v>4</v>
      </c>
      <c r="Q16" s="3"/>
      <c r="R16" s="8">
        <f>L16</f>
        <v>48</v>
      </c>
      <c r="S16" s="3" t="s">
        <v>200</v>
      </c>
      <c r="T16" s="3"/>
      <c r="U16" s="3"/>
      <c r="V16" s="3"/>
      <c r="W16" s="3"/>
      <c r="X16" s="8"/>
      <c r="Y16" s="3"/>
      <c r="Z16" s="13"/>
      <c r="AA16" s="13"/>
      <c r="AB16" s="13"/>
      <c r="AC16" s="35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32"/>
      <c r="AW16" s="32"/>
    </row>
    <row r="17" spans="1:49" s="2" customFormat="1" ht="14.25" customHeight="1">
      <c r="A17" s="187" t="s">
        <v>203</v>
      </c>
      <c r="B17" s="188" t="s">
        <v>23</v>
      </c>
      <c r="C17" s="192">
        <f>C18+C19</f>
        <v>108</v>
      </c>
      <c r="D17" s="157">
        <f>D18+D19</f>
        <v>60</v>
      </c>
      <c r="E17" s="157">
        <f>E18+E19</f>
        <v>72</v>
      </c>
      <c r="F17" s="193">
        <f>F18+F19</f>
        <v>40</v>
      </c>
      <c r="G17" s="185"/>
      <c r="H17" s="157"/>
      <c r="I17" s="157"/>
      <c r="J17" s="194">
        <f t="shared" ref="J17:Y17" si="5">J18+J19</f>
        <v>168</v>
      </c>
      <c r="K17" s="194">
        <f t="shared" si="5"/>
        <v>36</v>
      </c>
      <c r="L17" s="194">
        <f>L18+L19</f>
        <v>112</v>
      </c>
      <c r="M17" s="194">
        <f t="shared" si="5"/>
        <v>32</v>
      </c>
      <c r="N17" s="194">
        <f t="shared" si="5"/>
        <v>80</v>
      </c>
      <c r="O17" s="194">
        <f t="shared" si="5"/>
        <v>8</v>
      </c>
      <c r="P17" s="194">
        <f t="shared" si="5"/>
        <v>12</v>
      </c>
      <c r="Q17" s="194">
        <f t="shared" si="5"/>
        <v>0</v>
      </c>
      <c r="R17" s="194">
        <f t="shared" si="5"/>
        <v>26</v>
      </c>
      <c r="S17" s="194">
        <v>0</v>
      </c>
      <c r="T17" s="194">
        <f t="shared" si="5"/>
        <v>86</v>
      </c>
      <c r="U17" s="194">
        <v>0</v>
      </c>
      <c r="V17" s="194">
        <f t="shared" si="5"/>
        <v>0</v>
      </c>
      <c r="W17" s="194">
        <f t="shared" si="5"/>
        <v>0</v>
      </c>
      <c r="X17" s="194">
        <f t="shared" si="5"/>
        <v>0</v>
      </c>
      <c r="Y17" s="194">
        <f t="shared" si="5"/>
        <v>0</v>
      </c>
      <c r="Z17" s="13"/>
      <c r="AA17" s="13"/>
      <c r="AB17" s="13"/>
      <c r="AC17" s="35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32"/>
      <c r="AW17" s="32"/>
    </row>
    <row r="18" spans="1:49" s="2" customFormat="1" ht="12.75" customHeight="1">
      <c r="A18" s="7" t="s">
        <v>24</v>
      </c>
      <c r="B18" s="114" t="s">
        <v>274</v>
      </c>
      <c r="C18" s="164">
        <v>54</v>
      </c>
      <c r="D18" s="108">
        <v>30</v>
      </c>
      <c r="E18" s="108">
        <v>36</v>
      </c>
      <c r="F18" s="178">
        <v>20</v>
      </c>
      <c r="G18" s="124"/>
      <c r="H18" s="42"/>
      <c r="I18" s="3">
        <v>2</v>
      </c>
      <c r="J18" s="182">
        <f>K18+L18+O18+P18+Q18</f>
        <v>84</v>
      </c>
      <c r="K18" s="183">
        <v>18</v>
      </c>
      <c r="L18" s="183">
        <f>M18+N18</f>
        <v>56</v>
      </c>
      <c r="M18" s="183">
        <v>16</v>
      </c>
      <c r="N18" s="183">
        <v>40</v>
      </c>
      <c r="O18" s="183">
        <v>4</v>
      </c>
      <c r="P18" s="183">
        <v>6</v>
      </c>
      <c r="Q18" s="42"/>
      <c r="R18" s="3"/>
      <c r="S18" s="3"/>
      <c r="T18" s="3">
        <f>L18</f>
        <v>56</v>
      </c>
      <c r="U18" s="3" t="s">
        <v>208</v>
      </c>
      <c r="V18" s="3"/>
      <c r="W18" s="3"/>
      <c r="X18" s="8"/>
      <c r="Y18" s="3"/>
      <c r="Z18" s="13"/>
      <c r="AA18" s="13"/>
      <c r="AB18" s="13"/>
      <c r="AC18" s="35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32"/>
      <c r="AW18" s="32"/>
    </row>
    <row r="19" spans="1:49" s="2" customFormat="1">
      <c r="A19" s="7" t="s">
        <v>25</v>
      </c>
      <c r="B19" s="114" t="s">
        <v>275</v>
      </c>
      <c r="C19" s="164">
        <v>54</v>
      </c>
      <c r="D19" s="108">
        <v>30</v>
      </c>
      <c r="E19" s="108">
        <v>36</v>
      </c>
      <c r="F19" s="178">
        <v>20</v>
      </c>
      <c r="G19" s="124"/>
      <c r="H19" s="3">
        <v>1</v>
      </c>
      <c r="I19" s="3">
        <v>2</v>
      </c>
      <c r="J19" s="182">
        <f>K19+L19+O19+P19+Q19</f>
        <v>84</v>
      </c>
      <c r="K19" s="183">
        <v>18</v>
      </c>
      <c r="L19" s="183">
        <f>M19+N19</f>
        <v>56</v>
      </c>
      <c r="M19" s="183">
        <v>16</v>
      </c>
      <c r="N19" s="183">
        <v>40</v>
      </c>
      <c r="O19" s="183">
        <v>4</v>
      </c>
      <c r="P19" s="183">
        <v>6</v>
      </c>
      <c r="Q19" s="42"/>
      <c r="R19" s="3">
        <v>26</v>
      </c>
      <c r="S19" s="3" t="s">
        <v>209</v>
      </c>
      <c r="T19" s="3">
        <f>L19-R19</f>
        <v>30</v>
      </c>
      <c r="U19" s="3" t="s">
        <v>208</v>
      </c>
      <c r="V19" s="3"/>
      <c r="W19" s="3"/>
      <c r="X19" s="8"/>
      <c r="Y19" s="3"/>
      <c r="Z19" s="13"/>
      <c r="AA19" s="13"/>
      <c r="AB19" s="13"/>
      <c r="AC19" s="35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32"/>
      <c r="AW19" s="32"/>
    </row>
    <row r="20" spans="1:49">
      <c r="A20" s="53" t="s">
        <v>205</v>
      </c>
      <c r="B20" s="116" t="s">
        <v>26</v>
      </c>
      <c r="C20" s="152">
        <f>C21+C35</f>
        <v>1476</v>
      </c>
      <c r="D20" s="54">
        <f>D21+D35</f>
        <v>688</v>
      </c>
      <c r="E20" s="54">
        <f>E21+E35</f>
        <v>984</v>
      </c>
      <c r="F20" s="135">
        <f>F21+F35</f>
        <v>440</v>
      </c>
      <c r="G20" s="126"/>
      <c r="H20" s="54"/>
      <c r="I20" s="54"/>
      <c r="J20" s="55">
        <f t="shared" ref="J20:Y20" si="6">J21+J35</f>
        <v>2164</v>
      </c>
      <c r="K20" s="55">
        <f t="shared" si="6"/>
        <v>518</v>
      </c>
      <c r="L20" s="55">
        <f t="shared" si="6"/>
        <v>1424</v>
      </c>
      <c r="M20" s="55">
        <f t="shared" si="6"/>
        <v>562</v>
      </c>
      <c r="N20" s="55">
        <f t="shared" si="6"/>
        <v>862</v>
      </c>
      <c r="O20" s="55">
        <f t="shared" si="6"/>
        <v>58</v>
      </c>
      <c r="P20" s="55">
        <f t="shared" si="6"/>
        <v>134</v>
      </c>
      <c r="Q20" s="55">
        <f t="shared" si="6"/>
        <v>30</v>
      </c>
      <c r="R20" s="55">
        <f t="shared" si="6"/>
        <v>290</v>
      </c>
      <c r="S20" s="55">
        <f t="shared" si="6"/>
        <v>0</v>
      </c>
      <c r="T20" s="55">
        <f t="shared" si="6"/>
        <v>464</v>
      </c>
      <c r="U20" s="55">
        <f t="shared" si="6"/>
        <v>0</v>
      </c>
      <c r="V20" s="55">
        <f t="shared" si="6"/>
        <v>396</v>
      </c>
      <c r="W20" s="55">
        <f t="shared" si="6"/>
        <v>0</v>
      </c>
      <c r="X20" s="55">
        <f t="shared" si="6"/>
        <v>274</v>
      </c>
      <c r="Y20" s="55">
        <f t="shared" si="6"/>
        <v>0</v>
      </c>
      <c r="Z20" s="33"/>
      <c r="AA20" s="33"/>
      <c r="AB20" s="33"/>
      <c r="AC20" s="34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</row>
    <row r="21" spans="1:49" s="2" customFormat="1">
      <c r="A21" s="195" t="s">
        <v>204</v>
      </c>
      <c r="B21" s="196" t="s">
        <v>27</v>
      </c>
      <c r="C21" s="197">
        <f>C22+C23+C24+C25+C26+C27+C28+C29+C30+C31+C32+C33+C34</f>
        <v>474</v>
      </c>
      <c r="D21" s="198">
        <f>D22+D23+D24+D25+D26+D27+D28+D29+D30+D31+D32+D33+D34</f>
        <v>416</v>
      </c>
      <c r="E21" s="151">
        <f>E22+E23+E24+E25+E26+E27+E28+E29+E30+E31+E32+E33+E34</f>
        <v>316</v>
      </c>
      <c r="F21" s="199">
        <f>F22+F23+F24+F25+F26+F27+F28+F29+F30+F31+F32+F33+F34</f>
        <v>280</v>
      </c>
      <c r="G21" s="200"/>
      <c r="H21" s="201"/>
      <c r="I21" s="201"/>
      <c r="J21" s="202">
        <f t="shared" ref="J21:X21" si="7">J22+J23+J24+J25+J26+J27+J28+J29+J30+J31+J32+J33+J34</f>
        <v>890</v>
      </c>
      <c r="K21" s="202">
        <f t="shared" si="7"/>
        <v>180</v>
      </c>
      <c r="L21" s="202">
        <f t="shared" si="7"/>
        <v>596</v>
      </c>
      <c r="M21" s="202">
        <f t="shared" si="7"/>
        <v>218</v>
      </c>
      <c r="N21" s="202">
        <f t="shared" si="7"/>
        <v>378</v>
      </c>
      <c r="O21" s="202">
        <f t="shared" si="7"/>
        <v>32</v>
      </c>
      <c r="P21" s="202">
        <f t="shared" si="7"/>
        <v>82</v>
      </c>
      <c r="Q21" s="202">
        <f t="shared" si="7"/>
        <v>0</v>
      </c>
      <c r="R21" s="202">
        <f t="shared" si="7"/>
        <v>142</v>
      </c>
      <c r="S21" s="202">
        <v>0</v>
      </c>
      <c r="T21" s="202">
        <f t="shared" si="7"/>
        <v>220</v>
      </c>
      <c r="U21" s="202">
        <v>0</v>
      </c>
      <c r="V21" s="202">
        <f t="shared" si="7"/>
        <v>152</v>
      </c>
      <c r="W21" s="202">
        <v>0</v>
      </c>
      <c r="X21" s="202">
        <f t="shared" si="7"/>
        <v>82</v>
      </c>
      <c r="Y21" s="202">
        <v>0</v>
      </c>
      <c r="Z21" s="13"/>
      <c r="AA21" s="13"/>
      <c r="AB21" s="13"/>
      <c r="AC21" s="35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32"/>
      <c r="AW21" s="32"/>
    </row>
    <row r="22" spans="1:49" s="2" customFormat="1">
      <c r="A22" s="7" t="s">
        <v>28</v>
      </c>
      <c r="B22" s="114" t="s">
        <v>276</v>
      </c>
      <c r="C22" s="184">
        <v>56</v>
      </c>
      <c r="D22" s="108"/>
      <c r="E22" s="109">
        <v>36</v>
      </c>
      <c r="F22" s="178"/>
      <c r="G22" s="124"/>
      <c r="H22" s="3"/>
      <c r="I22" s="3">
        <v>1</v>
      </c>
      <c r="J22" s="8">
        <f t="shared" ref="J22:J28" si="8">K22+L22+O22+P22+Q22</f>
        <v>56</v>
      </c>
      <c r="K22" s="8">
        <v>12</v>
      </c>
      <c r="L22" s="8">
        <f>M22+N22</f>
        <v>36</v>
      </c>
      <c r="M22" s="3">
        <v>16</v>
      </c>
      <c r="N22" s="8">
        <v>20</v>
      </c>
      <c r="O22" s="3">
        <v>4</v>
      </c>
      <c r="P22" s="3">
        <v>4</v>
      </c>
      <c r="Q22" s="3"/>
      <c r="R22" s="8">
        <f>L22</f>
        <v>36</v>
      </c>
      <c r="S22" s="3" t="s">
        <v>208</v>
      </c>
      <c r="T22" s="8"/>
      <c r="U22" s="3"/>
      <c r="V22" s="3"/>
      <c r="W22" s="3"/>
      <c r="X22" s="8"/>
      <c r="Y22" s="3"/>
      <c r="Z22" s="13"/>
      <c r="AA22" s="35"/>
      <c r="AB22" s="13"/>
      <c r="AC22" s="35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32"/>
      <c r="AW22" s="32"/>
    </row>
    <row r="23" spans="1:49" s="2" customFormat="1">
      <c r="A23" s="7" t="s">
        <v>29</v>
      </c>
      <c r="B23" s="114" t="s">
        <v>277</v>
      </c>
      <c r="C23" s="184">
        <v>56</v>
      </c>
      <c r="D23" s="108"/>
      <c r="E23" s="109">
        <v>36</v>
      </c>
      <c r="F23" s="178"/>
      <c r="G23" s="124">
        <v>1</v>
      </c>
      <c r="H23" s="3"/>
      <c r="I23" s="3"/>
      <c r="J23" s="8">
        <f t="shared" si="8"/>
        <v>56</v>
      </c>
      <c r="K23" s="8">
        <v>14</v>
      </c>
      <c r="L23" s="8">
        <f t="shared" ref="L23:L34" si="9">M23+N23</f>
        <v>36</v>
      </c>
      <c r="M23" s="3">
        <v>16</v>
      </c>
      <c r="N23" s="8">
        <v>20</v>
      </c>
      <c r="O23" s="3">
        <v>2</v>
      </c>
      <c r="P23" s="3">
        <v>4</v>
      </c>
      <c r="Q23" s="3"/>
      <c r="R23" s="8">
        <f>L23</f>
        <v>36</v>
      </c>
      <c r="S23" s="3" t="s">
        <v>200</v>
      </c>
      <c r="T23" s="3"/>
      <c r="U23" s="3"/>
      <c r="V23" s="8"/>
      <c r="W23" s="3"/>
      <c r="X23" s="8"/>
      <c r="Y23" s="3"/>
      <c r="Z23" s="13"/>
      <c r="AA23" s="35"/>
      <c r="AB23" s="13"/>
      <c r="AC23" s="35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32"/>
      <c r="AW23" s="32"/>
    </row>
    <row r="24" spans="1:49" s="2" customFormat="1">
      <c r="A24" s="7" t="s">
        <v>30</v>
      </c>
      <c r="B24" s="114" t="s">
        <v>257</v>
      </c>
      <c r="C24" s="184">
        <v>56</v>
      </c>
      <c r="D24" s="108">
        <v>30</v>
      </c>
      <c r="E24" s="109">
        <v>36</v>
      </c>
      <c r="F24" s="178">
        <v>20</v>
      </c>
      <c r="G24" s="124"/>
      <c r="H24" s="3"/>
      <c r="I24" s="3">
        <v>3</v>
      </c>
      <c r="J24" s="8">
        <f t="shared" si="8"/>
        <v>86</v>
      </c>
      <c r="K24" s="8">
        <v>20</v>
      </c>
      <c r="L24" s="8">
        <f t="shared" si="9"/>
        <v>56</v>
      </c>
      <c r="M24" s="3">
        <v>20</v>
      </c>
      <c r="N24" s="8">
        <v>36</v>
      </c>
      <c r="O24" s="3">
        <v>4</v>
      </c>
      <c r="P24" s="3">
        <v>6</v>
      </c>
      <c r="Q24" s="3"/>
      <c r="R24" s="8"/>
      <c r="S24" s="3"/>
      <c r="T24" s="42"/>
      <c r="U24" s="42"/>
      <c r="V24" s="8">
        <f>L24</f>
        <v>56</v>
      </c>
      <c r="W24" s="3" t="s">
        <v>208</v>
      </c>
      <c r="X24" s="8"/>
      <c r="Y24" s="3"/>
      <c r="Z24" s="13"/>
      <c r="AA24" s="13"/>
      <c r="AB24" s="13"/>
      <c r="AC24" s="35"/>
      <c r="AD24" s="13"/>
      <c r="AE24" s="13"/>
      <c r="AF24" s="13"/>
      <c r="AG24" s="35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32"/>
      <c r="AW24" s="32"/>
    </row>
    <row r="25" spans="1:49" s="2" customFormat="1">
      <c r="A25" s="7" t="s">
        <v>31</v>
      </c>
      <c r="B25" s="114" t="s">
        <v>278</v>
      </c>
      <c r="C25" s="184">
        <v>56</v>
      </c>
      <c r="D25" s="108">
        <v>30</v>
      </c>
      <c r="E25" s="109">
        <v>34</v>
      </c>
      <c r="F25" s="178">
        <v>22</v>
      </c>
      <c r="G25" s="124">
        <v>2</v>
      </c>
      <c r="H25" s="3"/>
      <c r="I25" s="12"/>
      <c r="J25" s="8">
        <f t="shared" si="8"/>
        <v>86</v>
      </c>
      <c r="K25" s="8">
        <v>22</v>
      </c>
      <c r="L25" s="8">
        <f t="shared" si="9"/>
        <v>56</v>
      </c>
      <c r="M25" s="3">
        <v>20</v>
      </c>
      <c r="N25" s="8">
        <v>36</v>
      </c>
      <c r="O25" s="3">
        <v>2</v>
      </c>
      <c r="P25" s="3">
        <v>6</v>
      </c>
      <c r="Q25" s="3"/>
      <c r="R25" s="3"/>
      <c r="S25" s="3"/>
      <c r="T25" s="8">
        <f>L25</f>
        <v>56</v>
      </c>
      <c r="U25" s="3" t="s">
        <v>200</v>
      </c>
      <c r="V25" s="8"/>
      <c r="W25" s="3"/>
      <c r="X25" s="8"/>
      <c r="Y25" s="3"/>
      <c r="Z25" s="13"/>
      <c r="AA25" s="13"/>
      <c r="AB25" s="13"/>
      <c r="AC25" s="35"/>
      <c r="AD25" s="13"/>
      <c r="AE25" s="13"/>
      <c r="AF25" s="13"/>
      <c r="AG25" s="13"/>
      <c r="AH25" s="13"/>
      <c r="AI25" s="13"/>
      <c r="AJ25" s="13"/>
      <c r="AK25" s="13"/>
      <c r="AL25" s="13"/>
      <c r="AM25" s="35"/>
      <c r="AN25" s="13"/>
      <c r="AO25" s="13"/>
      <c r="AP25" s="13"/>
      <c r="AQ25" s="13"/>
      <c r="AR25" s="13"/>
      <c r="AS25" s="13"/>
      <c r="AT25" s="13"/>
      <c r="AU25" s="13"/>
      <c r="AV25" s="32"/>
      <c r="AW25" s="32"/>
    </row>
    <row r="26" spans="1:49" s="2" customFormat="1">
      <c r="A26" s="7" t="s">
        <v>32</v>
      </c>
      <c r="B26" s="114" t="s">
        <v>279</v>
      </c>
      <c r="C26" s="184">
        <v>58</v>
      </c>
      <c r="D26" s="108">
        <v>30</v>
      </c>
      <c r="E26" s="109">
        <v>36</v>
      </c>
      <c r="F26" s="178">
        <v>10</v>
      </c>
      <c r="G26" s="124">
        <v>4</v>
      </c>
      <c r="H26" s="3"/>
      <c r="I26" s="3"/>
      <c r="J26" s="8">
        <f t="shared" si="8"/>
        <v>88</v>
      </c>
      <c r="K26" s="8">
        <v>30</v>
      </c>
      <c r="L26" s="8">
        <f t="shared" si="9"/>
        <v>46</v>
      </c>
      <c r="M26" s="3">
        <v>10</v>
      </c>
      <c r="N26" s="8">
        <v>36</v>
      </c>
      <c r="O26" s="3">
        <v>2</v>
      </c>
      <c r="P26" s="3">
        <v>10</v>
      </c>
      <c r="Q26" s="3"/>
      <c r="R26" s="3"/>
      <c r="S26" s="3"/>
      <c r="T26" s="8"/>
      <c r="U26" s="3"/>
      <c r="V26" s="3"/>
      <c r="W26" s="3"/>
      <c r="X26" s="8">
        <f>L26</f>
        <v>46</v>
      </c>
      <c r="Y26" s="3" t="s">
        <v>200</v>
      </c>
      <c r="Z26" s="13"/>
      <c r="AA26" s="13"/>
      <c r="AB26" s="13"/>
      <c r="AC26" s="35"/>
      <c r="AD26" s="13"/>
      <c r="AE26" s="13"/>
      <c r="AF26" s="13"/>
      <c r="AG26" s="35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32"/>
      <c r="AW26" s="32"/>
    </row>
    <row r="27" spans="1:49" s="2" customFormat="1">
      <c r="A27" s="7" t="s">
        <v>33</v>
      </c>
      <c r="B27" s="114" t="s">
        <v>280</v>
      </c>
      <c r="C27" s="184">
        <v>56</v>
      </c>
      <c r="D27" s="108"/>
      <c r="E27" s="109">
        <v>34</v>
      </c>
      <c r="F27" s="178"/>
      <c r="G27" s="124">
        <v>1</v>
      </c>
      <c r="H27" s="3"/>
      <c r="I27" s="3"/>
      <c r="J27" s="8">
        <f t="shared" si="8"/>
        <v>56</v>
      </c>
      <c r="K27" s="8">
        <v>14</v>
      </c>
      <c r="L27" s="8">
        <f t="shared" si="9"/>
        <v>34</v>
      </c>
      <c r="M27" s="3">
        <v>10</v>
      </c>
      <c r="N27" s="8">
        <v>24</v>
      </c>
      <c r="O27" s="3">
        <v>2</v>
      </c>
      <c r="P27" s="3">
        <v>6</v>
      </c>
      <c r="Q27" s="3"/>
      <c r="R27" s="8">
        <f>L27</f>
        <v>34</v>
      </c>
      <c r="S27" s="3" t="s">
        <v>200</v>
      </c>
      <c r="T27" s="8"/>
      <c r="U27" s="3"/>
      <c r="V27" s="3"/>
      <c r="W27" s="3"/>
      <c r="X27" s="8"/>
      <c r="Y27" s="3"/>
      <c r="Z27" s="13"/>
      <c r="AA27" s="13"/>
      <c r="AB27" s="13"/>
      <c r="AC27" s="35"/>
      <c r="AD27" s="13"/>
      <c r="AE27" s="13"/>
      <c r="AF27" s="13"/>
      <c r="AG27" s="35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32"/>
      <c r="AW27" s="32"/>
    </row>
    <row r="28" spans="1:49" s="2" customFormat="1">
      <c r="A28" s="7" t="s">
        <v>34</v>
      </c>
      <c r="B28" s="114" t="s">
        <v>281</v>
      </c>
      <c r="C28" s="184">
        <v>56</v>
      </c>
      <c r="D28" s="108"/>
      <c r="E28" s="109">
        <v>36</v>
      </c>
      <c r="F28" s="178"/>
      <c r="G28" s="124">
        <v>1</v>
      </c>
      <c r="H28" s="3"/>
      <c r="I28" s="3"/>
      <c r="J28" s="8">
        <f t="shared" si="8"/>
        <v>56</v>
      </c>
      <c r="K28" s="8">
        <v>10</v>
      </c>
      <c r="L28" s="8">
        <f t="shared" si="9"/>
        <v>36</v>
      </c>
      <c r="M28" s="3">
        <v>10</v>
      </c>
      <c r="N28" s="8">
        <v>26</v>
      </c>
      <c r="O28" s="3">
        <v>2</v>
      </c>
      <c r="P28" s="3">
        <v>8</v>
      </c>
      <c r="Q28" s="3"/>
      <c r="R28" s="8">
        <f>L28</f>
        <v>36</v>
      </c>
      <c r="S28" s="3" t="s">
        <v>200</v>
      </c>
      <c r="T28" s="3"/>
      <c r="U28" s="3"/>
      <c r="V28" s="42"/>
      <c r="W28" s="42"/>
      <c r="X28" s="8"/>
      <c r="Y28" s="3"/>
      <c r="Z28" s="13"/>
      <c r="AA28" s="13"/>
      <c r="AB28" s="13"/>
      <c r="AC28" s="35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32"/>
      <c r="AW28" s="32"/>
    </row>
    <row r="29" spans="1:49" s="2" customFormat="1">
      <c r="A29" s="7" t="s">
        <v>35</v>
      </c>
      <c r="B29" s="114" t="s">
        <v>246</v>
      </c>
      <c r="C29" s="184">
        <v>80</v>
      </c>
      <c r="D29" s="108"/>
      <c r="E29" s="109">
        <v>68</v>
      </c>
      <c r="F29" s="178"/>
      <c r="G29" s="124">
        <v>2</v>
      </c>
      <c r="H29" s="3"/>
      <c r="I29" s="3"/>
      <c r="J29" s="8">
        <f t="shared" ref="J29:J34" si="10">K29+L29+O29+P29+Q29</f>
        <v>80</v>
      </c>
      <c r="K29" s="8">
        <v>2</v>
      </c>
      <c r="L29" s="8">
        <f t="shared" si="9"/>
        <v>68</v>
      </c>
      <c r="M29" s="3">
        <v>20</v>
      </c>
      <c r="N29" s="8">
        <v>48</v>
      </c>
      <c r="O29" s="3">
        <v>2</v>
      </c>
      <c r="P29" s="3">
        <v>8</v>
      </c>
      <c r="Q29" s="3"/>
      <c r="R29" s="3"/>
      <c r="S29" s="3"/>
      <c r="T29" s="8">
        <f>L29</f>
        <v>68</v>
      </c>
      <c r="U29" s="3" t="s">
        <v>200</v>
      </c>
      <c r="V29" s="3"/>
      <c r="W29" s="3"/>
      <c r="X29" s="8"/>
      <c r="Y29" s="3"/>
      <c r="Z29" s="13"/>
      <c r="AA29" s="13"/>
      <c r="AB29" s="13"/>
      <c r="AC29" s="35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32"/>
      <c r="AW29" s="32"/>
    </row>
    <row r="30" spans="1:49" s="2" customFormat="1">
      <c r="A30" s="7" t="s">
        <v>36</v>
      </c>
      <c r="B30" s="114" t="s">
        <v>305</v>
      </c>
      <c r="C30" s="184"/>
      <c r="D30" s="108">
        <v>68</v>
      </c>
      <c r="E30" s="109"/>
      <c r="F30" s="178">
        <v>48</v>
      </c>
      <c r="G30" s="124"/>
      <c r="H30" s="3">
        <v>2</v>
      </c>
      <c r="I30" s="3"/>
      <c r="J30" s="8">
        <f t="shared" si="10"/>
        <v>68</v>
      </c>
      <c r="K30" s="8">
        <v>12</v>
      </c>
      <c r="L30" s="8">
        <f t="shared" si="9"/>
        <v>48</v>
      </c>
      <c r="M30" s="3">
        <v>20</v>
      </c>
      <c r="N30" s="8">
        <v>28</v>
      </c>
      <c r="O30" s="3">
        <v>2</v>
      </c>
      <c r="P30" s="3">
        <v>6</v>
      </c>
      <c r="Q30" s="3"/>
      <c r="R30" s="3"/>
      <c r="S30" s="3"/>
      <c r="T30" s="8">
        <f>L30</f>
        <v>48</v>
      </c>
      <c r="U30" s="3" t="s">
        <v>209</v>
      </c>
      <c r="V30" s="3"/>
      <c r="W30" s="3"/>
      <c r="X30" s="8"/>
      <c r="Y30" s="3"/>
      <c r="Z30" s="13"/>
      <c r="AA30" s="13"/>
      <c r="AB30" s="13"/>
      <c r="AC30" s="35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35"/>
      <c r="AT30" s="13"/>
      <c r="AU30" s="13"/>
      <c r="AV30" s="32"/>
      <c r="AW30" s="32"/>
    </row>
    <row r="31" spans="1:49" s="2" customFormat="1">
      <c r="A31" s="7" t="s">
        <v>37</v>
      </c>
      <c r="B31" s="114" t="s">
        <v>39</v>
      </c>
      <c r="C31" s="184"/>
      <c r="D31" s="108">
        <v>54</v>
      </c>
      <c r="E31" s="109"/>
      <c r="F31" s="178">
        <v>36</v>
      </c>
      <c r="G31" s="124">
        <v>4</v>
      </c>
      <c r="H31" s="3"/>
      <c r="I31" s="3"/>
      <c r="J31" s="8">
        <f t="shared" si="10"/>
        <v>54</v>
      </c>
      <c r="K31" s="8">
        <v>10</v>
      </c>
      <c r="L31" s="8">
        <f>M31+N31</f>
        <v>36</v>
      </c>
      <c r="M31" s="3">
        <v>16</v>
      </c>
      <c r="N31" s="8">
        <v>20</v>
      </c>
      <c r="O31" s="3">
        <v>2</v>
      </c>
      <c r="P31" s="3">
        <v>6</v>
      </c>
      <c r="Q31" s="3"/>
      <c r="R31" s="3"/>
      <c r="S31" s="3"/>
      <c r="T31" s="8"/>
      <c r="U31" s="3"/>
      <c r="V31" s="3"/>
      <c r="W31" s="3"/>
      <c r="X31" s="8">
        <f>L31</f>
        <v>36</v>
      </c>
      <c r="Y31" s="3" t="s">
        <v>200</v>
      </c>
      <c r="Z31" s="13"/>
      <c r="AA31" s="13"/>
      <c r="AB31" s="13"/>
      <c r="AC31" s="35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35"/>
      <c r="AT31" s="13"/>
      <c r="AU31" s="13"/>
      <c r="AV31" s="32"/>
      <c r="AW31" s="32"/>
    </row>
    <row r="32" spans="1:49" s="2" customFormat="1">
      <c r="A32" s="7" t="s">
        <v>38</v>
      </c>
      <c r="B32" s="114" t="s">
        <v>304</v>
      </c>
      <c r="C32" s="184"/>
      <c r="D32" s="108">
        <v>68</v>
      </c>
      <c r="E32" s="109"/>
      <c r="F32" s="178">
        <v>48</v>
      </c>
      <c r="G32" s="124"/>
      <c r="H32" s="3"/>
      <c r="I32" s="3">
        <v>2</v>
      </c>
      <c r="J32" s="8">
        <f t="shared" si="10"/>
        <v>68</v>
      </c>
      <c r="K32" s="8">
        <v>10</v>
      </c>
      <c r="L32" s="8">
        <f t="shared" si="9"/>
        <v>48</v>
      </c>
      <c r="M32" s="3">
        <v>20</v>
      </c>
      <c r="N32" s="8">
        <v>28</v>
      </c>
      <c r="O32" s="3">
        <v>4</v>
      </c>
      <c r="P32" s="3">
        <v>6</v>
      </c>
      <c r="Q32" s="3"/>
      <c r="R32" s="3"/>
      <c r="S32" s="3"/>
      <c r="T32" s="8">
        <f>L32</f>
        <v>48</v>
      </c>
      <c r="U32" s="3" t="s">
        <v>208</v>
      </c>
      <c r="V32" s="3"/>
      <c r="W32" s="3"/>
      <c r="X32" s="8"/>
      <c r="Y32" s="3"/>
      <c r="Z32" s="13"/>
      <c r="AA32" s="13"/>
      <c r="AB32" s="13"/>
      <c r="AC32" s="35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35"/>
      <c r="AT32" s="13"/>
      <c r="AU32" s="13"/>
      <c r="AV32" s="32"/>
      <c r="AW32" s="32"/>
    </row>
    <row r="33" spans="1:51" s="2" customFormat="1">
      <c r="A33" s="7" t="s">
        <v>40</v>
      </c>
      <c r="B33" s="114" t="s">
        <v>303</v>
      </c>
      <c r="C33" s="184"/>
      <c r="D33" s="108">
        <v>68</v>
      </c>
      <c r="E33" s="109"/>
      <c r="F33" s="178">
        <v>48</v>
      </c>
      <c r="G33" s="124"/>
      <c r="H33" s="3">
        <v>3</v>
      </c>
      <c r="I33" s="3"/>
      <c r="J33" s="8">
        <f t="shared" si="10"/>
        <v>68</v>
      </c>
      <c r="K33" s="8">
        <v>12</v>
      </c>
      <c r="L33" s="8">
        <f t="shared" si="9"/>
        <v>48</v>
      </c>
      <c r="M33" s="3">
        <v>20</v>
      </c>
      <c r="N33" s="8">
        <v>28</v>
      </c>
      <c r="O33" s="3">
        <v>2</v>
      </c>
      <c r="P33" s="3">
        <v>6</v>
      </c>
      <c r="Q33" s="3"/>
      <c r="R33" s="3"/>
      <c r="S33" s="3"/>
      <c r="T33" s="3"/>
      <c r="U33" s="3"/>
      <c r="V33" s="8">
        <f>L33</f>
        <v>48</v>
      </c>
      <c r="W33" s="3" t="s">
        <v>209</v>
      </c>
      <c r="X33" s="8"/>
      <c r="Y33" s="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35"/>
      <c r="AT33" s="13"/>
      <c r="AU33" s="13"/>
      <c r="AV33" s="32"/>
      <c r="AW33" s="32"/>
    </row>
    <row r="34" spans="1:51" s="2" customFormat="1">
      <c r="A34" s="7" t="s">
        <v>314</v>
      </c>
      <c r="B34" s="114" t="s">
        <v>306</v>
      </c>
      <c r="C34" s="184"/>
      <c r="D34" s="108">
        <v>68</v>
      </c>
      <c r="E34" s="109"/>
      <c r="F34" s="178">
        <v>48</v>
      </c>
      <c r="G34" s="124">
        <v>3</v>
      </c>
      <c r="H34" s="3"/>
      <c r="I34" s="3"/>
      <c r="J34" s="8">
        <f t="shared" si="10"/>
        <v>68</v>
      </c>
      <c r="K34" s="8">
        <v>12</v>
      </c>
      <c r="L34" s="8">
        <f t="shared" si="9"/>
        <v>48</v>
      </c>
      <c r="M34" s="3">
        <v>20</v>
      </c>
      <c r="N34" s="8">
        <v>28</v>
      </c>
      <c r="O34" s="3">
        <v>2</v>
      </c>
      <c r="P34" s="3">
        <v>6</v>
      </c>
      <c r="Q34" s="3"/>
      <c r="R34" s="42"/>
      <c r="S34" s="42"/>
      <c r="T34" s="3"/>
      <c r="U34" s="3"/>
      <c r="V34" s="8">
        <f>L34</f>
        <v>48</v>
      </c>
      <c r="W34" s="3" t="s">
        <v>200</v>
      </c>
      <c r="X34" s="8"/>
      <c r="Y34" s="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32"/>
      <c r="AW34" s="32"/>
    </row>
    <row r="35" spans="1:51" s="2" customFormat="1">
      <c r="A35" s="195" t="s">
        <v>41</v>
      </c>
      <c r="B35" s="196" t="s">
        <v>42</v>
      </c>
      <c r="C35" s="203">
        <f>C36+C43+C50+C56</f>
        <v>1002</v>
      </c>
      <c r="D35" s="201">
        <f>D36+D43+D50+D56</f>
        <v>272</v>
      </c>
      <c r="E35" s="201">
        <f>E36+E43+E50+E56</f>
        <v>668</v>
      </c>
      <c r="F35" s="204">
        <f>F36+F43+F50+F56</f>
        <v>160</v>
      </c>
      <c r="G35" s="200"/>
      <c r="H35" s="201"/>
      <c r="I35" s="201"/>
      <c r="J35" s="202">
        <f t="shared" ref="J35:R35" si="11">J36+J43+J50+J56</f>
        <v>1274</v>
      </c>
      <c r="K35" s="202">
        <f t="shared" si="11"/>
        <v>338</v>
      </c>
      <c r="L35" s="202">
        <f t="shared" si="11"/>
        <v>828</v>
      </c>
      <c r="M35" s="202">
        <f t="shared" si="11"/>
        <v>344</v>
      </c>
      <c r="N35" s="202">
        <f t="shared" si="11"/>
        <v>484</v>
      </c>
      <c r="O35" s="202">
        <f t="shared" si="11"/>
        <v>26</v>
      </c>
      <c r="P35" s="202">
        <f t="shared" si="11"/>
        <v>52</v>
      </c>
      <c r="Q35" s="202">
        <f t="shared" si="11"/>
        <v>30</v>
      </c>
      <c r="R35" s="202">
        <f t="shared" si="11"/>
        <v>148</v>
      </c>
      <c r="S35" s="202">
        <v>0</v>
      </c>
      <c r="T35" s="202">
        <f>T36+T43+T50+T56</f>
        <v>244</v>
      </c>
      <c r="U35" s="202">
        <v>0</v>
      </c>
      <c r="V35" s="202">
        <f>V36+V43+V50+V56</f>
        <v>244</v>
      </c>
      <c r="W35" s="202">
        <v>0</v>
      </c>
      <c r="X35" s="202">
        <f>X36+X43+X50+X56</f>
        <v>192</v>
      </c>
      <c r="Y35" s="202">
        <v>0</v>
      </c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32"/>
      <c r="AW35" s="32"/>
      <c r="AX35" s="32"/>
      <c r="AY35" s="32"/>
    </row>
    <row r="36" spans="1:51">
      <c r="A36" s="59" t="s">
        <v>43</v>
      </c>
      <c r="B36" s="118" t="s">
        <v>282</v>
      </c>
      <c r="C36" s="136">
        <f>C37+C38+C39+C40</f>
        <v>304</v>
      </c>
      <c r="D36" s="60">
        <f>D37+D38+D39+D40</f>
        <v>68</v>
      </c>
      <c r="E36" s="60">
        <f>E37+E38+E39+E40</f>
        <v>204</v>
      </c>
      <c r="F36" s="137">
        <f>F37+F38+F39+F40</f>
        <v>40</v>
      </c>
      <c r="G36" s="128"/>
      <c r="H36" s="60"/>
      <c r="I36" s="60">
        <v>2</v>
      </c>
      <c r="J36" s="61">
        <f>J37+J38+J39+J40</f>
        <v>372</v>
      </c>
      <c r="K36" s="61">
        <f t="shared" ref="K36:Y36" si="12">K37+K38+K39+K40</f>
        <v>94</v>
      </c>
      <c r="L36" s="61">
        <f t="shared" si="12"/>
        <v>244</v>
      </c>
      <c r="M36" s="61">
        <f t="shared" si="12"/>
        <v>102</v>
      </c>
      <c r="N36" s="61">
        <f t="shared" si="12"/>
        <v>142</v>
      </c>
      <c r="O36" s="61">
        <f t="shared" si="12"/>
        <v>8</v>
      </c>
      <c r="P36" s="61">
        <f t="shared" si="12"/>
        <v>16</v>
      </c>
      <c r="Q36" s="61">
        <f t="shared" si="12"/>
        <v>10</v>
      </c>
      <c r="R36" s="61">
        <f t="shared" si="12"/>
        <v>0</v>
      </c>
      <c r="S36" s="61">
        <f t="shared" si="12"/>
        <v>0</v>
      </c>
      <c r="T36" s="61">
        <f t="shared" si="12"/>
        <v>244</v>
      </c>
      <c r="U36" s="61" t="s">
        <v>208</v>
      </c>
      <c r="V36" s="61">
        <f t="shared" si="12"/>
        <v>0</v>
      </c>
      <c r="W36" s="61">
        <f t="shared" si="12"/>
        <v>0</v>
      </c>
      <c r="X36" s="61">
        <f t="shared" si="12"/>
        <v>0</v>
      </c>
      <c r="Y36" s="61">
        <f t="shared" si="12"/>
        <v>0</v>
      </c>
      <c r="AX36" s="9"/>
      <c r="AY36" s="9"/>
    </row>
    <row r="37" spans="1:51" s="2" customFormat="1" ht="24">
      <c r="A37" s="7" t="s">
        <v>44</v>
      </c>
      <c r="B37" s="114" t="s">
        <v>283</v>
      </c>
      <c r="C37" s="164">
        <v>64</v>
      </c>
      <c r="D37" s="108"/>
      <c r="E37" s="108">
        <v>48</v>
      </c>
      <c r="F37" s="178"/>
      <c r="G37" s="124"/>
      <c r="H37" s="3">
        <v>2</v>
      </c>
      <c r="I37" s="3"/>
      <c r="J37" s="8">
        <f>K37+L37+O37+P37+Q37</f>
        <v>64</v>
      </c>
      <c r="K37" s="8">
        <v>10</v>
      </c>
      <c r="L37" s="8">
        <f>M37+N37</f>
        <v>48</v>
      </c>
      <c r="M37" s="3">
        <v>20</v>
      </c>
      <c r="N37" s="8">
        <v>28</v>
      </c>
      <c r="O37" s="3">
        <v>2</v>
      </c>
      <c r="P37" s="3">
        <v>4</v>
      </c>
      <c r="Q37" s="3"/>
      <c r="R37" s="3"/>
      <c r="S37" s="3"/>
      <c r="T37" s="8">
        <f t="shared" ref="T37:T42" si="13">L37</f>
        <v>48</v>
      </c>
      <c r="U37" s="3" t="s">
        <v>209</v>
      </c>
      <c r="V37" s="3"/>
      <c r="W37" s="3"/>
      <c r="X37" s="3"/>
      <c r="Y37" s="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32"/>
      <c r="AW37" s="32"/>
      <c r="AX37" s="32"/>
      <c r="AY37" s="32"/>
    </row>
    <row r="38" spans="1:51" s="2" customFormat="1">
      <c r="A38" s="7" t="s">
        <v>45</v>
      </c>
      <c r="B38" s="114" t="s">
        <v>284</v>
      </c>
      <c r="C38" s="164">
        <v>80</v>
      </c>
      <c r="D38" s="108"/>
      <c r="E38" s="108">
        <v>52</v>
      </c>
      <c r="F38" s="178"/>
      <c r="G38" s="124"/>
      <c r="H38" s="3">
        <v>2</v>
      </c>
      <c r="I38" s="3"/>
      <c r="J38" s="8">
        <f>K38+L38+O38+P38+Q38</f>
        <v>80</v>
      </c>
      <c r="K38" s="8">
        <v>22</v>
      </c>
      <c r="L38" s="8">
        <f>M38+N38</f>
        <v>52</v>
      </c>
      <c r="M38" s="3">
        <v>22</v>
      </c>
      <c r="N38" s="8">
        <v>30</v>
      </c>
      <c r="O38" s="3">
        <v>2</v>
      </c>
      <c r="P38" s="3">
        <v>4</v>
      </c>
      <c r="Q38" s="3"/>
      <c r="R38" s="3"/>
      <c r="S38" s="3"/>
      <c r="T38" s="8">
        <f t="shared" si="13"/>
        <v>52</v>
      </c>
      <c r="U38" s="3" t="s">
        <v>209</v>
      </c>
      <c r="V38" s="8"/>
      <c r="W38" s="3"/>
      <c r="X38" s="3"/>
      <c r="Y38" s="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32"/>
      <c r="AW38" s="32"/>
      <c r="AX38" s="32"/>
      <c r="AY38" s="32"/>
    </row>
    <row r="39" spans="1:51" s="2" customFormat="1">
      <c r="A39" s="7" t="s">
        <v>285</v>
      </c>
      <c r="B39" s="114" t="s">
        <v>287</v>
      </c>
      <c r="C39" s="164">
        <v>80</v>
      </c>
      <c r="D39" s="108">
        <v>34</v>
      </c>
      <c r="E39" s="108">
        <v>52</v>
      </c>
      <c r="F39" s="178">
        <v>20</v>
      </c>
      <c r="G39" s="124"/>
      <c r="H39" s="3">
        <v>2</v>
      </c>
      <c r="I39" s="3"/>
      <c r="J39" s="8">
        <f>K39+L39+O39+P39+Q39</f>
        <v>114</v>
      </c>
      <c r="K39" s="8">
        <v>36</v>
      </c>
      <c r="L39" s="8">
        <f>M39+N39</f>
        <v>72</v>
      </c>
      <c r="M39" s="3">
        <v>30</v>
      </c>
      <c r="N39" s="8">
        <v>42</v>
      </c>
      <c r="O39" s="3">
        <v>2</v>
      </c>
      <c r="P39" s="3">
        <v>4</v>
      </c>
      <c r="Q39" s="3"/>
      <c r="R39" s="3"/>
      <c r="S39" s="3"/>
      <c r="T39" s="8">
        <f t="shared" si="13"/>
        <v>72</v>
      </c>
      <c r="U39" s="3" t="s">
        <v>209</v>
      </c>
      <c r="V39" s="8"/>
      <c r="W39" s="3"/>
      <c r="X39" s="3"/>
      <c r="Y39" s="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32"/>
      <c r="AW39" s="32"/>
      <c r="AX39" s="32"/>
      <c r="AY39" s="32"/>
    </row>
    <row r="40" spans="1:51" s="2" customFormat="1">
      <c r="A40" s="7" t="s">
        <v>286</v>
      </c>
      <c r="B40" s="114" t="s">
        <v>288</v>
      </c>
      <c r="C40" s="164">
        <v>80</v>
      </c>
      <c r="D40" s="108">
        <v>34</v>
      </c>
      <c r="E40" s="108">
        <v>52</v>
      </c>
      <c r="F40" s="178">
        <v>20</v>
      </c>
      <c r="G40" s="124"/>
      <c r="H40" s="3">
        <v>2</v>
      </c>
      <c r="I40" s="3"/>
      <c r="J40" s="8">
        <f>K40+L40+O40+P40+Q40</f>
        <v>114</v>
      </c>
      <c r="K40" s="8">
        <v>26</v>
      </c>
      <c r="L40" s="8">
        <f>M40+N40</f>
        <v>72</v>
      </c>
      <c r="M40" s="3">
        <v>30</v>
      </c>
      <c r="N40" s="8">
        <v>42</v>
      </c>
      <c r="O40" s="3">
        <v>2</v>
      </c>
      <c r="P40" s="3">
        <v>4</v>
      </c>
      <c r="Q40" s="3">
        <v>10</v>
      </c>
      <c r="R40" s="3"/>
      <c r="S40" s="3"/>
      <c r="T40" s="8">
        <f t="shared" si="13"/>
        <v>72</v>
      </c>
      <c r="U40" s="3" t="s">
        <v>209</v>
      </c>
      <c r="V40" s="8"/>
      <c r="W40" s="3"/>
      <c r="X40" s="3"/>
      <c r="Y40" s="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32"/>
      <c r="AW40" s="32"/>
      <c r="AX40" s="32"/>
      <c r="AY40" s="32"/>
    </row>
    <row r="41" spans="1:51" s="2" customFormat="1">
      <c r="A41" s="7" t="s">
        <v>46</v>
      </c>
      <c r="B41" s="114" t="s">
        <v>47</v>
      </c>
      <c r="C41" s="164"/>
      <c r="D41" s="108"/>
      <c r="E41" s="108"/>
      <c r="F41" s="178"/>
      <c r="G41" s="124">
        <v>2</v>
      </c>
      <c r="H41" s="3"/>
      <c r="I41" s="3"/>
      <c r="J41" s="3">
        <v>36</v>
      </c>
      <c r="K41" s="3"/>
      <c r="L41" s="3">
        <v>36</v>
      </c>
      <c r="M41" s="286" t="s">
        <v>264</v>
      </c>
      <c r="N41" s="287"/>
      <c r="O41" s="3">
        <v>4</v>
      </c>
      <c r="P41" s="3"/>
      <c r="Q41" s="42"/>
      <c r="R41" s="3"/>
      <c r="S41" s="3"/>
      <c r="T41" s="3">
        <f t="shared" si="13"/>
        <v>36</v>
      </c>
      <c r="U41" s="3" t="s">
        <v>200</v>
      </c>
      <c r="V41" s="3"/>
      <c r="W41" s="3"/>
      <c r="X41" s="3"/>
      <c r="Y41" s="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32"/>
      <c r="AW41" s="32"/>
      <c r="AX41" s="32"/>
      <c r="AY41" s="32"/>
    </row>
    <row r="42" spans="1:51" s="2" customFormat="1" ht="24">
      <c r="A42" s="7" t="s">
        <v>48</v>
      </c>
      <c r="B42" s="114" t="s">
        <v>49</v>
      </c>
      <c r="C42" s="164"/>
      <c r="D42" s="108"/>
      <c r="E42" s="108"/>
      <c r="F42" s="178"/>
      <c r="G42" s="124">
        <v>2</v>
      </c>
      <c r="H42" s="3"/>
      <c r="I42" s="3"/>
      <c r="J42" s="3">
        <v>108</v>
      </c>
      <c r="K42" s="3"/>
      <c r="L42" s="3">
        <v>108</v>
      </c>
      <c r="M42" s="286" t="s">
        <v>265</v>
      </c>
      <c r="N42" s="287"/>
      <c r="O42" s="3">
        <v>4</v>
      </c>
      <c r="P42" s="3"/>
      <c r="Q42" s="42"/>
      <c r="R42" s="3"/>
      <c r="S42" s="3"/>
      <c r="T42" s="3">
        <f t="shared" si="13"/>
        <v>108</v>
      </c>
      <c r="U42" s="3" t="s">
        <v>200</v>
      </c>
      <c r="V42" s="3"/>
      <c r="W42" s="3"/>
      <c r="X42" s="3"/>
      <c r="Y42" s="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32"/>
      <c r="AW42" s="32"/>
      <c r="AX42" s="32"/>
      <c r="AY42" s="32"/>
    </row>
    <row r="43" spans="1:51">
      <c r="A43" s="59" t="s">
        <v>50</v>
      </c>
      <c r="B43" s="118" t="s">
        <v>289</v>
      </c>
      <c r="C43" s="136">
        <f>SUM(C44:C47)</f>
        <v>304</v>
      </c>
      <c r="D43" s="60">
        <f>SUM(D44:D47)</f>
        <v>68</v>
      </c>
      <c r="E43" s="60">
        <f>SUM(E44:E47)</f>
        <v>204</v>
      </c>
      <c r="F43" s="137">
        <f>SUM(F44:F47)</f>
        <v>40</v>
      </c>
      <c r="G43" s="128"/>
      <c r="H43" s="60"/>
      <c r="I43" s="60">
        <v>3</v>
      </c>
      <c r="J43" s="60">
        <f>SUM(J44:J47)</f>
        <v>372</v>
      </c>
      <c r="K43" s="60">
        <f t="shared" ref="K43:Y43" si="14">SUM(K44:K47)</f>
        <v>94</v>
      </c>
      <c r="L43" s="60">
        <f>SUM(L44:L47)</f>
        <v>244</v>
      </c>
      <c r="M43" s="60">
        <f t="shared" si="14"/>
        <v>102</v>
      </c>
      <c r="N43" s="60">
        <f t="shared" si="14"/>
        <v>142</v>
      </c>
      <c r="O43" s="60">
        <f>SUM(O44:O47)</f>
        <v>8</v>
      </c>
      <c r="P43" s="60">
        <f t="shared" si="14"/>
        <v>16</v>
      </c>
      <c r="Q43" s="60">
        <f t="shared" si="14"/>
        <v>10</v>
      </c>
      <c r="R43" s="60">
        <f t="shared" si="14"/>
        <v>0</v>
      </c>
      <c r="S43" s="60">
        <v>0</v>
      </c>
      <c r="T43" s="60">
        <f t="shared" si="14"/>
        <v>0</v>
      </c>
      <c r="U43" s="60">
        <f t="shared" si="14"/>
        <v>0</v>
      </c>
      <c r="V43" s="60">
        <f t="shared" si="14"/>
        <v>244</v>
      </c>
      <c r="W43" s="60" t="s">
        <v>208</v>
      </c>
      <c r="X43" s="60">
        <f t="shared" si="14"/>
        <v>0</v>
      </c>
      <c r="Y43" s="60">
        <f t="shared" si="14"/>
        <v>0</v>
      </c>
      <c r="AX43" s="9"/>
      <c r="AY43" s="9"/>
    </row>
    <row r="44" spans="1:51" s="2" customFormat="1" ht="24">
      <c r="A44" s="7" t="s">
        <v>51</v>
      </c>
      <c r="B44" s="114" t="s">
        <v>290</v>
      </c>
      <c r="C44" s="164">
        <v>64</v>
      </c>
      <c r="D44" s="108"/>
      <c r="E44" s="108">
        <v>48</v>
      </c>
      <c r="F44" s="178"/>
      <c r="G44" s="124"/>
      <c r="H44" s="3">
        <v>3</v>
      </c>
      <c r="I44" s="3"/>
      <c r="J44" s="3">
        <f>K44+L44+O44+P44+Q44</f>
        <v>64</v>
      </c>
      <c r="K44" s="3">
        <v>10</v>
      </c>
      <c r="L44" s="3">
        <f>M44+N44</f>
        <v>48</v>
      </c>
      <c r="M44" s="3">
        <v>20</v>
      </c>
      <c r="N44" s="3">
        <v>28</v>
      </c>
      <c r="O44" s="3">
        <v>2</v>
      </c>
      <c r="P44" s="3">
        <v>4</v>
      </c>
      <c r="Q44" s="3"/>
      <c r="R44" s="3"/>
      <c r="S44" s="3"/>
      <c r="T44" s="3"/>
      <c r="U44" s="3"/>
      <c r="V44" s="3">
        <f t="shared" ref="V44:V49" si="15">L44</f>
        <v>48</v>
      </c>
      <c r="W44" s="3" t="s">
        <v>209</v>
      </c>
      <c r="X44" s="3"/>
      <c r="Y44" s="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32"/>
      <c r="AW44" s="32"/>
      <c r="AX44" s="32"/>
      <c r="AY44" s="32"/>
    </row>
    <row r="45" spans="1:51" s="2" customFormat="1">
      <c r="A45" s="7" t="s">
        <v>247</v>
      </c>
      <c r="B45" s="114" t="s">
        <v>291</v>
      </c>
      <c r="C45" s="164">
        <v>80</v>
      </c>
      <c r="D45" s="108"/>
      <c r="E45" s="108">
        <v>52</v>
      </c>
      <c r="F45" s="178"/>
      <c r="G45" s="124"/>
      <c r="H45" s="3">
        <v>3</v>
      </c>
      <c r="I45" s="3"/>
      <c r="J45" s="3">
        <f>K45+L45+O45+P45+Q45</f>
        <v>80</v>
      </c>
      <c r="K45" s="3">
        <v>22</v>
      </c>
      <c r="L45" s="3">
        <f>M45+N45</f>
        <v>52</v>
      </c>
      <c r="M45" s="3">
        <v>22</v>
      </c>
      <c r="N45" s="3">
        <v>30</v>
      </c>
      <c r="O45" s="3">
        <v>2</v>
      </c>
      <c r="P45" s="3">
        <v>4</v>
      </c>
      <c r="Q45" s="3"/>
      <c r="R45" s="3"/>
      <c r="S45" s="3"/>
      <c r="T45" s="3"/>
      <c r="U45" s="3"/>
      <c r="V45" s="3">
        <f t="shared" si="15"/>
        <v>52</v>
      </c>
      <c r="W45" s="3" t="s">
        <v>209</v>
      </c>
      <c r="X45" s="3"/>
      <c r="Y45" s="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32"/>
      <c r="AW45" s="32"/>
      <c r="AX45" s="32"/>
      <c r="AY45" s="32"/>
    </row>
    <row r="46" spans="1:51" s="2" customFormat="1">
      <c r="A46" s="7" t="s">
        <v>248</v>
      </c>
      <c r="B46" s="114" t="s">
        <v>292</v>
      </c>
      <c r="C46" s="164">
        <v>80</v>
      </c>
      <c r="D46" s="108">
        <v>34</v>
      </c>
      <c r="E46" s="108">
        <v>52</v>
      </c>
      <c r="F46" s="178">
        <v>20</v>
      </c>
      <c r="G46" s="124"/>
      <c r="H46" s="3">
        <v>3</v>
      </c>
      <c r="I46" s="3"/>
      <c r="J46" s="3">
        <f>K46+L46+O46+P46+Q46</f>
        <v>114</v>
      </c>
      <c r="K46" s="3">
        <v>36</v>
      </c>
      <c r="L46" s="3">
        <f>M46+N46</f>
        <v>72</v>
      </c>
      <c r="M46" s="3">
        <v>30</v>
      </c>
      <c r="N46" s="3">
        <v>42</v>
      </c>
      <c r="O46" s="3">
        <v>2</v>
      </c>
      <c r="P46" s="3">
        <v>4</v>
      </c>
      <c r="Q46" s="3"/>
      <c r="R46" s="3"/>
      <c r="S46" s="3"/>
      <c r="T46" s="3"/>
      <c r="U46" s="3"/>
      <c r="V46" s="3">
        <f t="shared" si="15"/>
        <v>72</v>
      </c>
      <c r="W46" s="3" t="s">
        <v>209</v>
      </c>
      <c r="X46" s="3"/>
      <c r="Y46" s="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32"/>
      <c r="AW46" s="32"/>
      <c r="AX46" s="32"/>
      <c r="AY46" s="32"/>
    </row>
    <row r="47" spans="1:51" s="2" customFormat="1">
      <c r="A47" s="7" t="s">
        <v>249</v>
      </c>
      <c r="B47" s="114" t="s">
        <v>293</v>
      </c>
      <c r="C47" s="164">
        <v>80</v>
      </c>
      <c r="D47" s="108">
        <v>34</v>
      </c>
      <c r="E47" s="108">
        <v>52</v>
      </c>
      <c r="F47" s="178">
        <v>20</v>
      </c>
      <c r="G47" s="124"/>
      <c r="H47" s="3">
        <v>3</v>
      </c>
      <c r="I47" s="3"/>
      <c r="J47" s="3">
        <f>K47+L47+O47+P47+Q47</f>
        <v>114</v>
      </c>
      <c r="K47" s="3">
        <v>26</v>
      </c>
      <c r="L47" s="3">
        <f>M47+N47</f>
        <v>72</v>
      </c>
      <c r="M47" s="3">
        <v>30</v>
      </c>
      <c r="N47" s="3">
        <v>42</v>
      </c>
      <c r="O47" s="3">
        <v>2</v>
      </c>
      <c r="P47" s="3">
        <v>4</v>
      </c>
      <c r="Q47" s="3">
        <v>10</v>
      </c>
      <c r="R47" s="3"/>
      <c r="S47" s="3"/>
      <c r="T47" s="3"/>
      <c r="U47" s="3"/>
      <c r="V47" s="3">
        <f t="shared" si="15"/>
        <v>72</v>
      </c>
      <c r="W47" s="3" t="s">
        <v>209</v>
      </c>
      <c r="X47" s="3"/>
      <c r="Y47" s="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32"/>
      <c r="AW47" s="32"/>
      <c r="AX47" s="32"/>
      <c r="AY47" s="32"/>
    </row>
    <row r="48" spans="1:51" s="2" customFormat="1">
      <c r="A48" s="7" t="s">
        <v>52</v>
      </c>
      <c r="B48" s="114" t="s">
        <v>47</v>
      </c>
      <c r="C48" s="164"/>
      <c r="D48" s="108"/>
      <c r="E48" s="108"/>
      <c r="F48" s="178"/>
      <c r="G48" s="124">
        <v>3</v>
      </c>
      <c r="H48" s="3"/>
      <c r="I48" s="3"/>
      <c r="J48" s="3">
        <v>36</v>
      </c>
      <c r="K48" s="3"/>
      <c r="L48" s="3">
        <v>36</v>
      </c>
      <c r="M48" s="286" t="s">
        <v>264</v>
      </c>
      <c r="N48" s="287"/>
      <c r="O48" s="3">
        <v>4</v>
      </c>
      <c r="P48" s="3"/>
      <c r="Q48" s="42"/>
      <c r="R48" s="3"/>
      <c r="S48" s="3"/>
      <c r="T48" s="3"/>
      <c r="U48" s="3"/>
      <c r="V48" s="3">
        <f t="shared" si="15"/>
        <v>36</v>
      </c>
      <c r="W48" s="3" t="s">
        <v>200</v>
      </c>
      <c r="X48" s="3"/>
      <c r="Y48" s="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32"/>
      <c r="AW48" s="32"/>
      <c r="AX48" s="32"/>
      <c r="AY48" s="32"/>
    </row>
    <row r="49" spans="1:51" s="2" customFormat="1" ht="24">
      <c r="A49" s="7" t="s">
        <v>53</v>
      </c>
      <c r="B49" s="114" t="s">
        <v>49</v>
      </c>
      <c r="C49" s="164"/>
      <c r="D49" s="108"/>
      <c r="E49" s="108"/>
      <c r="F49" s="178"/>
      <c r="G49" s="124">
        <v>3</v>
      </c>
      <c r="H49" s="3"/>
      <c r="I49" s="3"/>
      <c r="J49" s="3">
        <v>108</v>
      </c>
      <c r="K49" s="3"/>
      <c r="L49" s="3">
        <v>108</v>
      </c>
      <c r="M49" s="286" t="s">
        <v>265</v>
      </c>
      <c r="N49" s="287"/>
      <c r="O49" s="3">
        <v>4</v>
      </c>
      <c r="P49" s="3"/>
      <c r="Q49" s="42"/>
      <c r="R49" s="3"/>
      <c r="S49" s="3"/>
      <c r="T49" s="3"/>
      <c r="U49" s="3"/>
      <c r="V49" s="3">
        <f t="shared" si="15"/>
        <v>108</v>
      </c>
      <c r="W49" s="3" t="s">
        <v>200</v>
      </c>
      <c r="X49" s="3"/>
      <c r="Y49" s="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32"/>
      <c r="AW49" s="32"/>
      <c r="AX49" s="32"/>
      <c r="AY49" s="32"/>
    </row>
    <row r="50" spans="1:51" ht="24">
      <c r="A50" s="59" t="s">
        <v>250</v>
      </c>
      <c r="B50" s="118" t="s">
        <v>295</v>
      </c>
      <c r="C50" s="136">
        <f>C51+C52+C53</f>
        <v>224</v>
      </c>
      <c r="D50" s="60">
        <f>D51+D52+D53</f>
        <v>68</v>
      </c>
      <c r="E50" s="60">
        <f>E51+E52+E53</f>
        <v>152</v>
      </c>
      <c r="F50" s="137">
        <f>F51+F52+F53</f>
        <v>40</v>
      </c>
      <c r="G50" s="128"/>
      <c r="H50" s="60"/>
      <c r="I50" s="60">
        <v>4</v>
      </c>
      <c r="J50" s="61">
        <f t="shared" ref="J50:X50" si="16">J51+J52+J53</f>
        <v>292</v>
      </c>
      <c r="K50" s="61">
        <f t="shared" si="16"/>
        <v>72</v>
      </c>
      <c r="L50" s="61">
        <f t="shared" si="16"/>
        <v>192</v>
      </c>
      <c r="M50" s="61">
        <f t="shared" si="16"/>
        <v>80</v>
      </c>
      <c r="N50" s="61">
        <f t="shared" si="16"/>
        <v>112</v>
      </c>
      <c r="O50" s="61">
        <f t="shared" si="16"/>
        <v>6</v>
      </c>
      <c r="P50" s="61">
        <f t="shared" si="16"/>
        <v>12</v>
      </c>
      <c r="Q50" s="61">
        <f t="shared" si="16"/>
        <v>10</v>
      </c>
      <c r="R50" s="61">
        <f t="shared" si="16"/>
        <v>0</v>
      </c>
      <c r="S50" s="61">
        <f t="shared" si="16"/>
        <v>0</v>
      </c>
      <c r="T50" s="61">
        <f t="shared" si="16"/>
        <v>0</v>
      </c>
      <c r="U50" s="61">
        <f t="shared" si="16"/>
        <v>0</v>
      </c>
      <c r="V50" s="61">
        <f t="shared" si="16"/>
        <v>0</v>
      </c>
      <c r="W50" s="61">
        <v>0</v>
      </c>
      <c r="X50" s="61">
        <f t="shared" si="16"/>
        <v>192</v>
      </c>
      <c r="Y50" s="61" t="s">
        <v>208</v>
      </c>
      <c r="AX50" s="9"/>
      <c r="AY50" s="9"/>
    </row>
    <row r="51" spans="1:51" s="2" customFormat="1" ht="24">
      <c r="A51" s="7" t="s">
        <v>251</v>
      </c>
      <c r="B51" s="114" t="s">
        <v>296</v>
      </c>
      <c r="C51" s="164">
        <v>64</v>
      </c>
      <c r="D51" s="108"/>
      <c r="E51" s="108">
        <v>48</v>
      </c>
      <c r="F51" s="178"/>
      <c r="G51" s="124"/>
      <c r="H51" s="3">
        <v>4</v>
      </c>
      <c r="I51" s="3"/>
      <c r="J51" s="8">
        <f>K51+L51+O51+P51+Q51</f>
        <v>64</v>
      </c>
      <c r="K51" s="8">
        <v>10</v>
      </c>
      <c r="L51" s="8">
        <f>M51+N51</f>
        <v>48</v>
      </c>
      <c r="M51" s="3">
        <v>20</v>
      </c>
      <c r="N51" s="8">
        <v>28</v>
      </c>
      <c r="O51" s="3">
        <v>2</v>
      </c>
      <c r="P51" s="3">
        <v>4</v>
      </c>
      <c r="Q51" s="3"/>
      <c r="R51" s="3"/>
      <c r="S51" s="3"/>
      <c r="T51" s="8"/>
      <c r="U51" s="3"/>
      <c r="V51" s="8"/>
      <c r="W51" s="3"/>
      <c r="X51" s="8">
        <f>L51</f>
        <v>48</v>
      </c>
      <c r="Y51" s="3" t="s">
        <v>209</v>
      </c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32"/>
      <c r="AW51" s="32"/>
      <c r="AX51" s="32"/>
      <c r="AY51" s="32"/>
    </row>
    <row r="52" spans="1:51" s="2" customFormat="1">
      <c r="A52" s="7" t="s">
        <v>252</v>
      </c>
      <c r="B52" s="114" t="s">
        <v>297</v>
      </c>
      <c r="C52" s="164">
        <v>80</v>
      </c>
      <c r="D52" s="108">
        <v>34</v>
      </c>
      <c r="E52" s="108">
        <v>52</v>
      </c>
      <c r="F52" s="178">
        <v>20</v>
      </c>
      <c r="G52" s="124"/>
      <c r="H52" s="3">
        <v>4</v>
      </c>
      <c r="I52" s="3"/>
      <c r="J52" s="8">
        <f>K52+L52+O52+P52+Q52</f>
        <v>114</v>
      </c>
      <c r="K52" s="8">
        <v>36</v>
      </c>
      <c r="L52" s="8">
        <f>M52+N52</f>
        <v>72</v>
      </c>
      <c r="M52" s="3">
        <v>30</v>
      </c>
      <c r="N52" s="8">
        <v>42</v>
      </c>
      <c r="O52" s="3">
        <v>2</v>
      </c>
      <c r="P52" s="3">
        <v>4</v>
      </c>
      <c r="Q52" s="3"/>
      <c r="R52" s="3"/>
      <c r="S52" s="3"/>
      <c r="T52" s="8"/>
      <c r="U52" s="3"/>
      <c r="V52" s="8"/>
      <c r="W52" s="3"/>
      <c r="X52" s="8">
        <f>L52</f>
        <v>72</v>
      </c>
      <c r="Y52" s="3" t="s">
        <v>209</v>
      </c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2"/>
      <c r="AW52" s="32"/>
      <c r="AX52" s="32"/>
      <c r="AY52" s="32"/>
    </row>
    <row r="53" spans="1:51" s="2" customFormat="1">
      <c r="A53" s="7" t="s">
        <v>294</v>
      </c>
      <c r="B53" s="114" t="s">
        <v>298</v>
      </c>
      <c r="C53" s="164">
        <v>80</v>
      </c>
      <c r="D53" s="108">
        <v>34</v>
      </c>
      <c r="E53" s="108">
        <v>52</v>
      </c>
      <c r="F53" s="178">
        <v>20</v>
      </c>
      <c r="G53" s="124"/>
      <c r="H53" s="3">
        <v>4</v>
      </c>
      <c r="I53" s="3"/>
      <c r="J53" s="8">
        <f>K53+L53+O53+P53+Q53</f>
        <v>114</v>
      </c>
      <c r="K53" s="8">
        <v>26</v>
      </c>
      <c r="L53" s="8">
        <f>M53+N53</f>
        <v>72</v>
      </c>
      <c r="M53" s="3">
        <v>30</v>
      </c>
      <c r="N53" s="8">
        <v>42</v>
      </c>
      <c r="O53" s="3">
        <v>2</v>
      </c>
      <c r="P53" s="3">
        <v>4</v>
      </c>
      <c r="Q53" s="3">
        <v>10</v>
      </c>
      <c r="R53" s="3"/>
      <c r="S53" s="3"/>
      <c r="T53" s="3"/>
      <c r="U53" s="3"/>
      <c r="V53" s="8"/>
      <c r="W53" s="3"/>
      <c r="X53" s="8">
        <f>L53</f>
        <v>72</v>
      </c>
      <c r="Y53" s="3" t="s">
        <v>209</v>
      </c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32"/>
      <c r="AW53" s="32"/>
      <c r="AX53" s="32"/>
      <c r="AY53" s="32"/>
    </row>
    <row r="54" spans="1:51" s="2" customFormat="1">
      <c r="A54" s="7" t="s">
        <v>253</v>
      </c>
      <c r="B54" s="114" t="s">
        <v>47</v>
      </c>
      <c r="C54" s="164"/>
      <c r="D54" s="108"/>
      <c r="E54" s="108"/>
      <c r="F54" s="178"/>
      <c r="G54" s="124">
        <v>4</v>
      </c>
      <c r="H54" s="3"/>
      <c r="I54" s="3"/>
      <c r="J54" s="3">
        <v>36</v>
      </c>
      <c r="K54" s="3"/>
      <c r="L54" s="3">
        <v>36</v>
      </c>
      <c r="M54" s="286" t="s">
        <v>264</v>
      </c>
      <c r="N54" s="287"/>
      <c r="O54" s="3">
        <v>4</v>
      </c>
      <c r="P54" s="3"/>
      <c r="Q54" s="42"/>
      <c r="R54" s="3"/>
      <c r="S54" s="3"/>
      <c r="T54" s="3"/>
      <c r="U54" s="3"/>
      <c r="V54" s="3"/>
      <c r="W54" s="3"/>
      <c r="X54" s="3">
        <f>L54</f>
        <v>36</v>
      </c>
      <c r="Y54" s="3" t="s">
        <v>200</v>
      </c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32"/>
      <c r="AW54" s="32"/>
      <c r="AX54" s="32"/>
      <c r="AY54" s="32"/>
    </row>
    <row r="55" spans="1:51" s="2" customFormat="1" ht="24">
      <c r="A55" s="7" t="s">
        <v>256</v>
      </c>
      <c r="B55" s="114" t="s">
        <v>49</v>
      </c>
      <c r="C55" s="164"/>
      <c r="D55" s="108"/>
      <c r="E55" s="108"/>
      <c r="F55" s="178"/>
      <c r="G55" s="124">
        <v>4</v>
      </c>
      <c r="H55" s="3"/>
      <c r="I55" s="3"/>
      <c r="J55" s="3">
        <v>108</v>
      </c>
      <c r="K55" s="3"/>
      <c r="L55" s="3">
        <v>108</v>
      </c>
      <c r="M55" s="286" t="s">
        <v>265</v>
      </c>
      <c r="N55" s="287"/>
      <c r="O55" s="3">
        <v>4</v>
      </c>
      <c r="P55" s="3"/>
      <c r="Q55" s="42"/>
      <c r="R55" s="3"/>
      <c r="S55" s="3"/>
      <c r="T55" s="3"/>
      <c r="U55" s="3"/>
      <c r="V55" s="3"/>
      <c r="W55" s="3"/>
      <c r="X55" s="3">
        <f>L55</f>
        <v>108</v>
      </c>
      <c r="Y55" s="3" t="s">
        <v>200</v>
      </c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32"/>
      <c r="AW55" s="32"/>
      <c r="AX55" s="32"/>
      <c r="AY55" s="32"/>
    </row>
    <row r="56" spans="1:51" ht="24" customHeight="1">
      <c r="A56" s="59" t="s">
        <v>254</v>
      </c>
      <c r="B56" s="118" t="s">
        <v>300</v>
      </c>
      <c r="C56" s="136">
        <f>C57+C58</f>
        <v>170</v>
      </c>
      <c r="D56" s="60">
        <f>D57+D58</f>
        <v>68</v>
      </c>
      <c r="E56" s="60">
        <f>E57+E58</f>
        <v>108</v>
      </c>
      <c r="F56" s="137">
        <f>F57+F58</f>
        <v>40</v>
      </c>
      <c r="G56" s="128"/>
      <c r="H56" s="60"/>
      <c r="I56" s="60">
        <v>1</v>
      </c>
      <c r="J56" s="61">
        <f t="shared" ref="J56:Y56" si="17">J57+J58</f>
        <v>238</v>
      </c>
      <c r="K56" s="61">
        <f t="shared" si="17"/>
        <v>78</v>
      </c>
      <c r="L56" s="61">
        <f t="shared" si="17"/>
        <v>148</v>
      </c>
      <c r="M56" s="61">
        <f t="shared" si="17"/>
        <v>60</v>
      </c>
      <c r="N56" s="61">
        <f t="shared" si="17"/>
        <v>88</v>
      </c>
      <c r="O56" s="61">
        <f t="shared" si="17"/>
        <v>4</v>
      </c>
      <c r="P56" s="61">
        <f t="shared" si="17"/>
        <v>8</v>
      </c>
      <c r="Q56" s="61">
        <f t="shared" si="17"/>
        <v>0</v>
      </c>
      <c r="R56" s="61">
        <f t="shared" si="17"/>
        <v>148</v>
      </c>
      <c r="S56" s="61" t="s">
        <v>208</v>
      </c>
      <c r="T56" s="61">
        <f t="shared" si="17"/>
        <v>0</v>
      </c>
      <c r="U56" s="61">
        <f t="shared" si="17"/>
        <v>0</v>
      </c>
      <c r="V56" s="61">
        <f t="shared" si="17"/>
        <v>0</v>
      </c>
      <c r="W56" s="61">
        <f t="shared" si="17"/>
        <v>0</v>
      </c>
      <c r="X56" s="61">
        <f t="shared" si="17"/>
        <v>0</v>
      </c>
      <c r="Y56" s="61">
        <f t="shared" si="17"/>
        <v>0</v>
      </c>
      <c r="AX56" s="9"/>
      <c r="AY56" s="9"/>
    </row>
    <row r="57" spans="1:51" s="2" customFormat="1">
      <c r="A57" s="7" t="s">
        <v>255</v>
      </c>
      <c r="B57" s="114" t="s">
        <v>302</v>
      </c>
      <c r="C57" s="164">
        <v>84</v>
      </c>
      <c r="D57" s="108">
        <v>34</v>
      </c>
      <c r="E57" s="108">
        <v>54</v>
      </c>
      <c r="F57" s="178">
        <v>20</v>
      </c>
      <c r="G57" s="124"/>
      <c r="H57" s="3">
        <v>1</v>
      </c>
      <c r="I57" s="3"/>
      <c r="J57" s="8">
        <f>K57+L57+O57+P57+Q57</f>
        <v>118</v>
      </c>
      <c r="K57" s="8">
        <v>38</v>
      </c>
      <c r="L57" s="8">
        <f>M57+N57</f>
        <v>74</v>
      </c>
      <c r="M57" s="3">
        <v>30</v>
      </c>
      <c r="N57" s="8">
        <v>44</v>
      </c>
      <c r="O57" s="3">
        <v>2</v>
      </c>
      <c r="P57" s="3">
        <v>4</v>
      </c>
      <c r="Q57" s="3"/>
      <c r="R57" s="8">
        <f>L57</f>
        <v>74</v>
      </c>
      <c r="S57" s="3" t="s">
        <v>209</v>
      </c>
      <c r="T57" s="8"/>
      <c r="U57" s="3"/>
      <c r="V57" s="3"/>
      <c r="W57" s="3"/>
      <c r="X57" s="3"/>
      <c r="Y57" s="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32"/>
      <c r="AW57" s="32"/>
      <c r="AX57" s="32"/>
      <c r="AY57" s="32"/>
    </row>
    <row r="58" spans="1:51" s="2" customFormat="1" ht="24">
      <c r="A58" s="7" t="s">
        <v>299</v>
      </c>
      <c r="B58" s="114" t="s">
        <v>301</v>
      </c>
      <c r="C58" s="164">
        <v>86</v>
      </c>
      <c r="D58" s="108">
        <v>34</v>
      </c>
      <c r="E58" s="108">
        <v>54</v>
      </c>
      <c r="F58" s="178">
        <v>20</v>
      </c>
      <c r="G58" s="124"/>
      <c r="H58" s="3">
        <v>1</v>
      </c>
      <c r="I58" s="3"/>
      <c r="J58" s="8">
        <f>K58+L58+O58+P58+Q58</f>
        <v>120</v>
      </c>
      <c r="K58" s="8">
        <v>40</v>
      </c>
      <c r="L58" s="8">
        <f>M58+N58</f>
        <v>74</v>
      </c>
      <c r="M58" s="3">
        <v>30</v>
      </c>
      <c r="N58" s="8">
        <v>44</v>
      </c>
      <c r="O58" s="3">
        <v>2</v>
      </c>
      <c r="P58" s="3">
        <v>4</v>
      </c>
      <c r="Q58" s="3"/>
      <c r="R58" s="8">
        <f>L58</f>
        <v>74</v>
      </c>
      <c r="S58" s="3" t="s">
        <v>209</v>
      </c>
      <c r="T58" s="8"/>
      <c r="U58" s="3"/>
      <c r="V58" s="3"/>
      <c r="W58" s="3"/>
      <c r="X58" s="3"/>
      <c r="Y58" s="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32"/>
      <c r="AW58" s="32"/>
      <c r="AX58" s="32"/>
      <c r="AY58" s="32"/>
    </row>
    <row r="59" spans="1:51" s="2" customFormat="1">
      <c r="A59" s="7" t="s">
        <v>316</v>
      </c>
      <c r="B59" s="114" t="s">
        <v>47</v>
      </c>
      <c r="C59" s="164"/>
      <c r="D59" s="108"/>
      <c r="E59" s="108"/>
      <c r="F59" s="178"/>
      <c r="G59" s="124">
        <v>1</v>
      </c>
      <c r="H59" s="3"/>
      <c r="I59" s="3"/>
      <c r="J59" s="3">
        <v>36</v>
      </c>
      <c r="K59" s="3"/>
      <c r="L59" s="3">
        <v>36</v>
      </c>
      <c r="M59" s="286" t="s">
        <v>264</v>
      </c>
      <c r="N59" s="287"/>
      <c r="O59" s="3">
        <v>4</v>
      </c>
      <c r="P59" s="3"/>
      <c r="Q59" s="42"/>
      <c r="R59" s="3">
        <f>L59</f>
        <v>36</v>
      </c>
      <c r="S59" s="3" t="s">
        <v>200</v>
      </c>
      <c r="T59" s="3"/>
      <c r="U59" s="3"/>
      <c r="V59" s="3"/>
      <c r="W59" s="3"/>
      <c r="X59" s="3"/>
      <c r="Y59" s="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32"/>
      <c r="AW59" s="32"/>
      <c r="AX59" s="32"/>
      <c r="AY59" s="32"/>
    </row>
    <row r="60" spans="1:51" s="2" customFormat="1" ht="24">
      <c r="A60" s="7" t="s">
        <v>315</v>
      </c>
      <c r="B60" s="114" t="s">
        <v>49</v>
      </c>
      <c r="C60" s="164"/>
      <c r="D60" s="108"/>
      <c r="E60" s="108"/>
      <c r="F60" s="178"/>
      <c r="G60" s="124">
        <v>1</v>
      </c>
      <c r="H60" s="3"/>
      <c r="I60" s="3"/>
      <c r="J60" s="3">
        <v>108</v>
      </c>
      <c r="K60" s="3"/>
      <c r="L60" s="3">
        <v>108</v>
      </c>
      <c r="M60" s="286" t="s">
        <v>265</v>
      </c>
      <c r="N60" s="287"/>
      <c r="O60" s="3">
        <v>4</v>
      </c>
      <c r="P60" s="3"/>
      <c r="Q60" s="42"/>
      <c r="R60" s="3">
        <f>L60</f>
        <v>108</v>
      </c>
      <c r="S60" s="3" t="s">
        <v>200</v>
      </c>
      <c r="T60" s="3"/>
      <c r="U60" s="3"/>
      <c r="V60" s="3"/>
      <c r="W60" s="3"/>
      <c r="X60" s="3"/>
      <c r="Y60" s="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32"/>
      <c r="AW60" s="32"/>
      <c r="AX60" s="32"/>
      <c r="AY60" s="32"/>
    </row>
    <row r="61" spans="1:51" s="11" customFormat="1">
      <c r="A61" s="49" t="s">
        <v>54</v>
      </c>
      <c r="B61" s="119" t="s">
        <v>55</v>
      </c>
      <c r="C61" s="138"/>
      <c r="D61" s="62"/>
      <c r="E61" s="62"/>
      <c r="F61" s="139"/>
      <c r="G61" s="129">
        <v>4</v>
      </c>
      <c r="H61" s="62"/>
      <c r="I61" s="62"/>
      <c r="J61" s="62">
        <f>36*4</f>
        <v>144</v>
      </c>
      <c r="K61" s="62"/>
      <c r="L61" s="62">
        <f>36*4</f>
        <v>144</v>
      </c>
      <c r="M61" s="321" t="s">
        <v>263</v>
      </c>
      <c r="N61" s="322"/>
      <c r="O61" s="62">
        <v>4</v>
      </c>
      <c r="P61" s="63"/>
      <c r="Q61" s="64"/>
      <c r="R61" s="63"/>
      <c r="S61" s="63"/>
      <c r="T61" s="63"/>
      <c r="U61" s="63"/>
      <c r="V61" s="63"/>
      <c r="W61" s="63"/>
      <c r="X61" s="63">
        <f>L61</f>
        <v>144</v>
      </c>
      <c r="Y61" s="210" t="s">
        <v>200</v>
      </c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0"/>
      <c r="AW61" s="10"/>
      <c r="AX61" s="10"/>
      <c r="AY61" s="10"/>
    </row>
    <row r="62" spans="1:51">
      <c r="A62" s="48" t="s">
        <v>56</v>
      </c>
      <c r="B62" s="120" t="s">
        <v>57</v>
      </c>
      <c r="C62" s="140"/>
      <c r="D62" s="65"/>
      <c r="E62" s="65"/>
      <c r="F62" s="141"/>
      <c r="G62" s="130"/>
      <c r="H62" s="65"/>
      <c r="I62" s="65">
        <v>4</v>
      </c>
      <c r="J62" s="65">
        <f>J63+J64</f>
        <v>216</v>
      </c>
      <c r="K62" s="65"/>
      <c r="L62" s="65">
        <f>L63+L64</f>
        <v>216</v>
      </c>
      <c r="M62" s="323" t="s">
        <v>266</v>
      </c>
      <c r="N62" s="324"/>
      <c r="O62" s="65"/>
      <c r="P62" s="66"/>
      <c r="Q62" s="67"/>
      <c r="R62" s="66"/>
      <c r="S62" s="66"/>
      <c r="T62" s="66"/>
      <c r="U62" s="66"/>
      <c r="V62" s="66"/>
      <c r="W62" s="66"/>
      <c r="X62" s="288" t="str">
        <f>M62</f>
        <v>6 недель</v>
      </c>
      <c r="Y62" s="289"/>
      <c r="AX62" s="9"/>
      <c r="AY62" s="9"/>
    </row>
    <row r="63" spans="1:51">
      <c r="A63" s="40" t="s">
        <v>58</v>
      </c>
      <c r="B63" s="117" t="s">
        <v>59</v>
      </c>
      <c r="C63" s="142"/>
      <c r="D63" s="4"/>
      <c r="E63" s="4"/>
      <c r="F63" s="143"/>
      <c r="G63" s="127"/>
      <c r="H63" s="4"/>
      <c r="I63" s="4"/>
      <c r="J63" s="4">
        <f>36*4</f>
        <v>144</v>
      </c>
      <c r="K63" s="4"/>
      <c r="L63" s="4">
        <f>36*4</f>
        <v>144</v>
      </c>
      <c r="M63" s="319" t="s">
        <v>263</v>
      </c>
      <c r="N63" s="320"/>
      <c r="O63" s="4"/>
      <c r="P63" s="3"/>
      <c r="Q63" s="36"/>
      <c r="R63" s="3"/>
      <c r="S63" s="3"/>
      <c r="T63" s="3"/>
      <c r="U63" s="3"/>
      <c r="V63" s="3"/>
      <c r="W63" s="3"/>
      <c r="X63" s="286" t="str">
        <f>M63</f>
        <v>4 недели</v>
      </c>
      <c r="Y63" s="287"/>
      <c r="AX63" s="9"/>
      <c r="AY63" s="9"/>
    </row>
    <row r="64" spans="1:51">
      <c r="A64" s="40" t="s">
        <v>60</v>
      </c>
      <c r="B64" s="117" t="s">
        <v>61</v>
      </c>
      <c r="C64" s="142"/>
      <c r="D64" s="4"/>
      <c r="E64" s="4"/>
      <c r="F64" s="143"/>
      <c r="G64" s="127"/>
      <c r="H64" s="4"/>
      <c r="I64" s="4"/>
      <c r="J64" s="4">
        <f>36*2</f>
        <v>72</v>
      </c>
      <c r="K64" s="4"/>
      <c r="L64" s="4">
        <f>36*2</f>
        <v>72</v>
      </c>
      <c r="M64" s="319" t="s">
        <v>262</v>
      </c>
      <c r="N64" s="320"/>
      <c r="O64" s="4"/>
      <c r="P64" s="3"/>
      <c r="Q64" s="36"/>
      <c r="R64" s="3"/>
      <c r="S64" s="3"/>
      <c r="T64" s="3"/>
      <c r="U64" s="3"/>
      <c r="V64" s="3"/>
      <c r="W64" s="3"/>
      <c r="X64" s="286" t="str">
        <f>M64</f>
        <v>2 недели</v>
      </c>
      <c r="Y64" s="287"/>
      <c r="AX64" s="9"/>
      <c r="AY64" s="9"/>
    </row>
    <row r="65" spans="1:75">
      <c r="A65" s="56" t="s">
        <v>10</v>
      </c>
      <c r="B65" s="121" t="s">
        <v>11</v>
      </c>
      <c r="C65" s="144">
        <f>C66+C67+C68</f>
        <v>0</v>
      </c>
      <c r="D65" s="57">
        <f>D66+D67+D68</f>
        <v>0</v>
      </c>
      <c r="E65" s="57">
        <f>E66+E67+E68</f>
        <v>0</v>
      </c>
      <c r="F65" s="145">
        <f>F66+F67+F68</f>
        <v>0</v>
      </c>
      <c r="G65" s="131"/>
      <c r="H65" s="57"/>
      <c r="I65" s="57"/>
      <c r="J65" s="58">
        <f>J66+J67+J68</f>
        <v>120</v>
      </c>
      <c r="K65" s="58">
        <f t="shared" ref="K65:Y65" si="18">K66+K67+K68</f>
        <v>6</v>
      </c>
      <c r="L65" s="58">
        <f t="shared" si="18"/>
        <v>108</v>
      </c>
      <c r="M65" s="58">
        <f t="shared" si="18"/>
        <v>48</v>
      </c>
      <c r="N65" s="58">
        <f t="shared" si="18"/>
        <v>60</v>
      </c>
      <c r="O65" s="58">
        <f t="shared" si="18"/>
        <v>6</v>
      </c>
      <c r="P65" s="58">
        <f t="shared" si="18"/>
        <v>0</v>
      </c>
      <c r="Q65" s="58">
        <f t="shared" si="18"/>
        <v>0</v>
      </c>
      <c r="R65" s="58">
        <f t="shared" si="18"/>
        <v>36</v>
      </c>
      <c r="S65" s="58">
        <v>0</v>
      </c>
      <c r="T65" s="58">
        <f t="shared" si="18"/>
        <v>36</v>
      </c>
      <c r="U65" s="58">
        <v>0</v>
      </c>
      <c r="V65" s="58">
        <f t="shared" si="18"/>
        <v>36</v>
      </c>
      <c r="W65" s="58">
        <v>0</v>
      </c>
      <c r="X65" s="58">
        <f t="shared" si="18"/>
        <v>0</v>
      </c>
      <c r="Y65" s="58">
        <f t="shared" si="18"/>
        <v>0</v>
      </c>
      <c r="AX65" s="9"/>
      <c r="AY65" s="9"/>
    </row>
    <row r="66" spans="1:75">
      <c r="A66" s="40" t="s">
        <v>12</v>
      </c>
      <c r="B66" s="117" t="s">
        <v>308</v>
      </c>
      <c r="C66" s="142"/>
      <c r="D66" s="4"/>
      <c r="E66" s="4"/>
      <c r="F66" s="143"/>
      <c r="G66" s="127"/>
      <c r="H66" s="4">
        <v>2</v>
      </c>
      <c r="I66" s="4"/>
      <c r="J66" s="6">
        <v>40</v>
      </c>
      <c r="K66" s="6">
        <v>2</v>
      </c>
      <c r="L66" s="6">
        <v>36</v>
      </c>
      <c r="M66" s="6">
        <v>16</v>
      </c>
      <c r="N66" s="6">
        <v>20</v>
      </c>
      <c r="O66" s="6">
        <v>2</v>
      </c>
      <c r="P66" s="6"/>
      <c r="Q66" s="6"/>
      <c r="R66" s="6"/>
      <c r="S66" s="6"/>
      <c r="T66" s="6">
        <f>L66</f>
        <v>36</v>
      </c>
      <c r="U66" s="6" t="s">
        <v>209</v>
      </c>
      <c r="V66" s="6"/>
      <c r="W66" s="6"/>
      <c r="X66" s="6"/>
      <c r="Y66" s="6"/>
      <c r="AX66" s="9"/>
      <c r="AY66" s="9"/>
    </row>
    <row r="67" spans="1:75">
      <c r="A67" s="40" t="s">
        <v>13</v>
      </c>
      <c r="B67" s="122" t="s">
        <v>309</v>
      </c>
      <c r="C67" s="146"/>
      <c r="D67" s="111"/>
      <c r="E67" s="112"/>
      <c r="F67" s="147"/>
      <c r="G67" s="127"/>
      <c r="H67" s="4">
        <v>1</v>
      </c>
      <c r="I67" s="4"/>
      <c r="J67" s="4">
        <v>40</v>
      </c>
      <c r="K67" s="4">
        <v>2</v>
      </c>
      <c r="L67" s="4">
        <v>36</v>
      </c>
      <c r="M67" s="4">
        <v>16</v>
      </c>
      <c r="N67" s="4">
        <v>20</v>
      </c>
      <c r="O67" s="4">
        <v>2</v>
      </c>
      <c r="P67" s="3"/>
      <c r="Q67" s="36"/>
      <c r="R67" s="3">
        <f>L67</f>
        <v>36</v>
      </c>
      <c r="S67" s="3" t="s">
        <v>209</v>
      </c>
      <c r="T67" s="3"/>
      <c r="U67" s="3"/>
      <c r="V67" s="3"/>
      <c r="W67" s="3"/>
      <c r="X67" s="3"/>
      <c r="Y67" s="3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</row>
    <row r="68" spans="1:75">
      <c r="A68" s="40" t="s">
        <v>210</v>
      </c>
      <c r="B68" s="122" t="s">
        <v>310</v>
      </c>
      <c r="C68" s="146"/>
      <c r="D68" s="111"/>
      <c r="E68" s="112"/>
      <c r="F68" s="147"/>
      <c r="G68" s="127"/>
      <c r="H68" s="4">
        <v>3</v>
      </c>
      <c r="I68" s="4"/>
      <c r="J68" s="4">
        <v>40</v>
      </c>
      <c r="K68" s="4">
        <v>2</v>
      </c>
      <c r="L68" s="4">
        <v>36</v>
      </c>
      <c r="M68" s="4">
        <v>16</v>
      </c>
      <c r="N68" s="4">
        <v>20</v>
      </c>
      <c r="O68" s="4">
        <v>2</v>
      </c>
      <c r="P68" s="36"/>
      <c r="Q68" s="4"/>
      <c r="R68" s="3"/>
      <c r="S68" s="3"/>
      <c r="T68" s="3"/>
      <c r="U68" s="3"/>
      <c r="V68" s="3">
        <f>L68</f>
        <v>36</v>
      </c>
      <c r="W68" s="3" t="s">
        <v>209</v>
      </c>
      <c r="X68" s="3"/>
      <c r="Y68" s="3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</row>
    <row r="69" spans="1:75">
      <c r="A69" s="158" t="s">
        <v>258</v>
      </c>
      <c r="B69" s="159" t="s">
        <v>259</v>
      </c>
      <c r="C69" s="160"/>
      <c r="D69" s="161"/>
      <c r="E69" s="162"/>
      <c r="F69" s="163"/>
      <c r="G69" s="126"/>
      <c r="H69" s="54"/>
      <c r="I69" s="54"/>
      <c r="J69" s="55">
        <f>J70</f>
        <v>36</v>
      </c>
      <c r="K69" s="54">
        <f t="shared" ref="K69:Y69" si="19">K70</f>
        <v>6</v>
      </c>
      <c r="L69" s="54">
        <f t="shared" si="19"/>
        <v>28</v>
      </c>
      <c r="M69" s="54">
        <f t="shared" si="19"/>
        <v>12</v>
      </c>
      <c r="N69" s="54">
        <f t="shared" si="19"/>
        <v>16</v>
      </c>
      <c r="O69" s="54">
        <f t="shared" si="19"/>
        <v>2</v>
      </c>
      <c r="P69" s="54">
        <f t="shared" si="19"/>
        <v>0</v>
      </c>
      <c r="Q69" s="54">
        <f t="shared" si="19"/>
        <v>0</v>
      </c>
      <c r="R69" s="157">
        <f t="shared" si="19"/>
        <v>0</v>
      </c>
      <c r="S69" s="157">
        <f t="shared" si="19"/>
        <v>0</v>
      </c>
      <c r="T69" s="157">
        <f t="shared" si="19"/>
        <v>0</v>
      </c>
      <c r="U69" s="157">
        <f t="shared" si="19"/>
        <v>0</v>
      </c>
      <c r="V69" s="157">
        <f t="shared" si="19"/>
        <v>0</v>
      </c>
      <c r="W69" s="157">
        <f t="shared" si="19"/>
        <v>0</v>
      </c>
      <c r="X69" s="157">
        <f t="shared" si="19"/>
        <v>28</v>
      </c>
      <c r="Y69" s="157" t="str">
        <f t="shared" si="19"/>
        <v>зачет</v>
      </c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</row>
    <row r="70" spans="1:75" ht="12.75" thickBot="1">
      <c r="A70" s="40" t="s">
        <v>260</v>
      </c>
      <c r="B70" s="123" t="s">
        <v>261</v>
      </c>
      <c r="C70" s="148"/>
      <c r="D70" s="149"/>
      <c r="E70" s="149"/>
      <c r="F70" s="150"/>
      <c r="G70" s="127"/>
      <c r="H70" s="4">
        <v>4</v>
      </c>
      <c r="I70" s="4"/>
      <c r="J70" s="6">
        <f>K70+L70+O70+P70+Q70</f>
        <v>36</v>
      </c>
      <c r="K70" s="6">
        <v>6</v>
      </c>
      <c r="L70" s="6">
        <f>M70+N70</f>
        <v>28</v>
      </c>
      <c r="M70" s="6">
        <v>12</v>
      </c>
      <c r="N70" s="6">
        <v>16</v>
      </c>
      <c r="O70" s="6">
        <v>2</v>
      </c>
      <c r="P70" s="3"/>
      <c r="Q70" s="36"/>
      <c r="R70" s="3"/>
      <c r="S70" s="3"/>
      <c r="T70" s="3"/>
      <c r="U70" s="3"/>
      <c r="V70" s="3"/>
      <c r="W70" s="3"/>
      <c r="X70" s="8">
        <f>L70</f>
        <v>28</v>
      </c>
      <c r="Y70" s="3" t="s">
        <v>209</v>
      </c>
      <c r="AX70" s="9"/>
      <c r="AY70" s="9"/>
    </row>
    <row r="71" spans="1:75">
      <c r="X71" s="13"/>
      <c r="Y71" s="13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</row>
    <row r="72" spans="1:75">
      <c r="X72" s="13"/>
      <c r="Y72" s="13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</row>
    <row r="73" spans="1:75">
      <c r="X73" s="13"/>
      <c r="Y73" s="13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</row>
    <row r="74" spans="1:75">
      <c r="X74" s="13"/>
      <c r="Y74" s="13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</row>
    <row r="75" spans="1:75">
      <c r="X75" s="13"/>
      <c r="Y75" s="13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</row>
    <row r="76" spans="1:75">
      <c r="X76" s="13"/>
      <c r="Y76" s="13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</row>
    <row r="77" spans="1:75">
      <c r="X77" s="13"/>
      <c r="Y77" s="13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</row>
    <row r="78" spans="1:75">
      <c r="X78" s="13"/>
      <c r="Y78" s="13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</row>
    <row r="79" spans="1:75">
      <c r="X79" s="13"/>
      <c r="Y79" s="13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</row>
    <row r="80" spans="1:75">
      <c r="X80" s="13"/>
      <c r="Y80" s="13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</row>
    <row r="81" spans="24:75">
      <c r="X81" s="13"/>
      <c r="Y81" s="13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</row>
    <row r="82" spans="24:75">
      <c r="X82" s="13"/>
      <c r="Y82" s="13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</row>
    <row r="83" spans="24:75">
      <c r="X83" s="13"/>
      <c r="Y83" s="13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</row>
    <row r="84" spans="24:75">
      <c r="X84" s="13"/>
      <c r="Y84" s="13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</row>
    <row r="85" spans="24:75">
      <c r="X85" s="13"/>
      <c r="Y85" s="13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</row>
    <row r="86" spans="24:75">
      <c r="X86" s="13"/>
      <c r="Y86" s="13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</row>
    <row r="87" spans="24:75">
      <c r="X87" s="13"/>
      <c r="Y87" s="13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</row>
    <row r="88" spans="24:75">
      <c r="X88" s="13"/>
      <c r="Y88" s="13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</row>
    <row r="89" spans="24:75">
      <c r="X89" s="13"/>
      <c r="Y89" s="13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</row>
    <row r="90" spans="24:75">
      <c r="X90" s="13"/>
      <c r="Y90" s="13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</row>
    <row r="91" spans="24:75">
      <c r="X91" s="13"/>
      <c r="Y91" s="13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</row>
    <row r="92" spans="24:75">
      <c r="X92" s="13"/>
      <c r="Y92" s="13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</row>
    <row r="93" spans="24:75">
      <c r="X93" s="13"/>
      <c r="Y93" s="13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</row>
    <row r="94" spans="24:75">
      <c r="X94" s="13"/>
      <c r="Y94" s="13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</row>
    <row r="95" spans="24:75">
      <c r="X95" s="13"/>
      <c r="Y95" s="13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</row>
    <row r="96" spans="24:75">
      <c r="X96" s="13"/>
      <c r="Y96" s="13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</row>
    <row r="97" spans="24:75">
      <c r="X97" s="13"/>
      <c r="Y97" s="13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</row>
    <row r="98" spans="24:75">
      <c r="X98" s="13"/>
      <c r="Y98" s="13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</row>
    <row r="99" spans="24:75">
      <c r="X99" s="13"/>
      <c r="Y99" s="13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</row>
    <row r="100" spans="24:75">
      <c r="X100" s="13"/>
      <c r="Y100" s="13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</row>
    <row r="101" spans="24:75">
      <c r="X101" s="13"/>
      <c r="Y101" s="13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</row>
    <row r="102" spans="24:75">
      <c r="X102" s="13"/>
      <c r="Y102" s="13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</row>
    <row r="103" spans="24:75">
      <c r="X103" s="13"/>
      <c r="Y103" s="13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</row>
    <row r="104" spans="24:75">
      <c r="X104" s="13"/>
      <c r="Y104" s="13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</row>
    <row r="105" spans="24:75">
      <c r="X105" s="13"/>
      <c r="Y105" s="13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</row>
    <row r="106" spans="24:75">
      <c r="X106" s="13"/>
      <c r="Y106" s="13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</row>
    <row r="107" spans="24:75">
      <c r="X107" s="13"/>
      <c r="Y107" s="13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</row>
    <row r="108" spans="24:75">
      <c r="X108" s="13"/>
      <c r="Y108" s="13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</row>
    <row r="109" spans="24:75">
      <c r="X109" s="13"/>
      <c r="Y109" s="13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</row>
    <row r="110" spans="24:75">
      <c r="X110" s="13"/>
      <c r="Y110" s="13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</row>
    <row r="111" spans="24:75">
      <c r="X111" s="13"/>
      <c r="Y111" s="13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</row>
    <row r="112" spans="24:75">
      <c r="X112" s="13"/>
      <c r="Y112" s="13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</row>
    <row r="113" spans="24:75">
      <c r="X113" s="13"/>
      <c r="Y113" s="13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</row>
    <row r="114" spans="24:75">
      <c r="X114" s="13"/>
      <c r="Y114" s="13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</row>
    <row r="115" spans="24:75">
      <c r="X115" s="13"/>
      <c r="Y115" s="13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</row>
    <row r="116" spans="24:75">
      <c r="X116" s="13"/>
      <c r="Y116" s="13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</row>
    <row r="117" spans="24:75">
      <c r="X117" s="13"/>
      <c r="Y117" s="13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</row>
    <row r="118" spans="24:75">
      <c r="X118" s="13"/>
      <c r="Y118" s="13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</row>
    <row r="119" spans="24:75">
      <c r="X119" s="13"/>
      <c r="Y119" s="13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</row>
    <row r="120" spans="24:75">
      <c r="X120" s="13"/>
      <c r="Y120" s="13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</row>
    <row r="121" spans="24:75">
      <c r="X121" s="13"/>
      <c r="Y121" s="13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</row>
    <row r="122" spans="24:75">
      <c r="X122" s="13"/>
      <c r="Y122" s="13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</row>
    <row r="123" spans="24:75">
      <c r="X123" s="13"/>
      <c r="Y123" s="13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</row>
    <row r="124" spans="24:75">
      <c r="X124" s="13"/>
      <c r="Y124" s="13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</row>
    <row r="125" spans="24:75">
      <c r="X125" s="13"/>
      <c r="Y125" s="13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</row>
    <row r="126" spans="24:75">
      <c r="X126" s="13"/>
      <c r="Y126" s="13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</row>
    <row r="127" spans="24:75">
      <c r="X127" s="13"/>
      <c r="Y127" s="13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</row>
    <row r="128" spans="24:75">
      <c r="X128" s="13"/>
      <c r="Y128" s="13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</row>
    <row r="129" spans="24:75">
      <c r="X129" s="13"/>
      <c r="Y129" s="13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</row>
    <row r="130" spans="24:75">
      <c r="X130" s="13"/>
      <c r="Y130" s="13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</row>
    <row r="131" spans="24:75">
      <c r="X131" s="13"/>
      <c r="Y131" s="13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</row>
    <row r="132" spans="24:75">
      <c r="X132" s="13"/>
      <c r="Y132" s="13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</row>
    <row r="133" spans="24:75">
      <c r="X133" s="13"/>
      <c r="Y133" s="13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</row>
    <row r="134" spans="24:75">
      <c r="X134" s="13"/>
      <c r="Y134" s="13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</row>
    <row r="135" spans="24:75">
      <c r="X135" s="13"/>
      <c r="Y135" s="13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</row>
    <row r="136" spans="24:75">
      <c r="X136" s="13"/>
      <c r="Y136" s="13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</row>
    <row r="137" spans="24:75">
      <c r="X137" s="13"/>
      <c r="Y137" s="13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</row>
    <row r="138" spans="24:75">
      <c r="X138" s="13"/>
      <c r="Y138" s="13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</row>
    <row r="139" spans="24:75">
      <c r="X139" s="13"/>
      <c r="Y139" s="13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</row>
    <row r="140" spans="24:75">
      <c r="X140" s="13"/>
      <c r="Y140" s="13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</row>
    <row r="141" spans="24:75">
      <c r="X141" s="13"/>
      <c r="Y141" s="13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</row>
    <row r="142" spans="24:75">
      <c r="X142" s="13"/>
      <c r="Y142" s="13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</row>
    <row r="143" spans="24:75">
      <c r="X143" s="13"/>
      <c r="Y143" s="13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</row>
    <row r="144" spans="24:75">
      <c r="X144" s="13"/>
      <c r="Y144" s="13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</row>
    <row r="145" spans="24:75">
      <c r="X145" s="13"/>
      <c r="Y145" s="13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</row>
    <row r="146" spans="24:75">
      <c r="X146" s="13"/>
      <c r="Y146" s="13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</row>
    <row r="147" spans="24:75">
      <c r="X147" s="13"/>
      <c r="Y147" s="13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</row>
    <row r="148" spans="24:75">
      <c r="X148" s="13"/>
      <c r="Y148" s="13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</row>
    <row r="149" spans="24:75">
      <c r="X149" s="13"/>
      <c r="Y149" s="13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</row>
    <row r="150" spans="24:75">
      <c r="X150" s="13"/>
      <c r="Y150" s="13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</row>
    <row r="151" spans="24:75">
      <c r="X151" s="13"/>
      <c r="Y151" s="13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</row>
  </sheetData>
  <mergeCells count="43">
    <mergeCell ref="M64:N64"/>
    <mergeCell ref="M59:N59"/>
    <mergeCell ref="M60:N60"/>
    <mergeCell ref="M61:N61"/>
    <mergeCell ref="M62:N62"/>
    <mergeCell ref="M63:N63"/>
    <mergeCell ref="V1:Y3"/>
    <mergeCell ref="V4:W5"/>
    <mergeCell ref="X4:Y5"/>
    <mergeCell ref="M48:N48"/>
    <mergeCell ref="M54:N54"/>
    <mergeCell ref="M55:N55"/>
    <mergeCell ref="M49:N49"/>
    <mergeCell ref="M41:N41"/>
    <mergeCell ref="M42:N42"/>
    <mergeCell ref="R1:U3"/>
    <mergeCell ref="R4:S5"/>
    <mergeCell ref="T4:U5"/>
    <mergeCell ref="M5:N5"/>
    <mergeCell ref="O5:O6"/>
    <mergeCell ref="L4:O4"/>
    <mergeCell ref="C1:D4"/>
    <mergeCell ref="E1:F4"/>
    <mergeCell ref="C5:C6"/>
    <mergeCell ref="D5:D6"/>
    <mergeCell ref="E5:E6"/>
    <mergeCell ref="F5:F6"/>
    <mergeCell ref="X63:Y63"/>
    <mergeCell ref="X64:Y64"/>
    <mergeCell ref="X62:Y62"/>
    <mergeCell ref="A1:A6"/>
    <mergeCell ref="B1:B6"/>
    <mergeCell ref="G1:I2"/>
    <mergeCell ref="K1:Q2"/>
    <mergeCell ref="G3:G6"/>
    <mergeCell ref="H3:H6"/>
    <mergeCell ref="I3:I6"/>
    <mergeCell ref="K3:K6"/>
    <mergeCell ref="J1:J6"/>
    <mergeCell ref="P4:P6"/>
    <mergeCell ref="Q4:Q6"/>
    <mergeCell ref="L3:Q3"/>
    <mergeCell ref="L5:L6"/>
  </mergeCells>
  <phoneticPr fontId="0" type="noConversion"/>
  <printOptions horizontalCentered="1"/>
  <pageMargins left="0.11811023622047245" right="0.11811023622047245" top="0.19685039370078741" bottom="0.15748031496062992" header="0" footer="0"/>
  <pageSetup paperSize="9" scale="57" fitToHeight="3" orientation="landscape" verticalDpi="0" r:id="rId1"/>
  <headerFooter alignWithMargins="0"/>
  <ignoredErrors>
    <ignoredError sqref="J62:L62 J17 L17" formula="1"/>
    <ignoredError sqref="D10 F10 C21 D21:F21" unlockedFormula="1"/>
    <ignoredError sqref="O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График</vt:lpstr>
      <vt:lpstr>План</vt:lpstr>
      <vt:lpstr>Титул!Область_печати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Чмырева</cp:lastModifiedBy>
  <cp:lastPrinted>2021-10-25T14:44:05Z</cp:lastPrinted>
  <dcterms:created xsi:type="dcterms:W3CDTF">2018-06-23T12:09:18Z</dcterms:created>
  <dcterms:modified xsi:type="dcterms:W3CDTF">2022-01-26T08:27:26Z</dcterms:modified>
</cp:coreProperties>
</file>